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1" activeTab="0"/>
  </bookViews>
  <sheets>
    <sheet name="AB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D1" sheetId="8" r:id="rId8"/>
    <sheet name="D2" sheetId="9" r:id="rId9"/>
    <sheet name="D3" sheetId="10" r:id="rId10"/>
    <sheet name="D4" sheetId="11" r:id="rId11"/>
    <sheet name="D5" sheetId="12" r:id="rId12"/>
    <sheet name="E1" sheetId="13" r:id="rId13"/>
    <sheet name="E2" sheetId="14" r:id="rId14"/>
    <sheet name="E3" sheetId="15" r:id="rId15"/>
    <sheet name="E4" sheetId="16" r:id="rId16"/>
    <sheet name="E5" sheetId="17" r:id="rId17"/>
    <sheet name="E6" sheetId="18" r:id="rId18"/>
    <sheet name="Ho1" sheetId="19" r:id="rId19"/>
    <sheet name="Ho2" sheetId="20" r:id="rId20"/>
    <sheet name="Ho3" sheetId="21" r:id="rId21"/>
    <sheet name="Ho4" sheetId="22" r:id="rId22"/>
    <sheet name="Ho5" sheetId="23" r:id="rId23"/>
    <sheet name="Ho6" sheetId="24" r:id="rId24"/>
  </sheets>
  <definedNames>
    <definedName name="_xlnm.Print_Area" localSheetId="0">'AB'!$A$1:$AB$38</definedName>
    <definedName name="_xlnm.Print_Area" localSheetId="19">'Ho2'!$A$1:$T$12</definedName>
    <definedName name="_xlnm.Print_Area" localSheetId="21">'Ho4'!$A$1:$T$12</definedName>
  </definedNames>
  <calcPr fullCalcOnLoad="1"/>
</workbook>
</file>

<file path=xl/sharedStrings.xml><?xml version="1.0" encoding="utf-8"?>
<sst xmlns="http://schemas.openxmlformats.org/spreadsheetml/2006/main" count="1424" uniqueCount="227">
  <si>
    <t>Herren A/B</t>
  </si>
  <si>
    <t>Sätze</t>
  </si>
  <si>
    <t>Spiele</t>
  </si>
  <si>
    <t>Punkte</t>
  </si>
  <si>
    <t>Platz</t>
  </si>
  <si>
    <t>Timo Volkert / Frank Fuhrmann</t>
  </si>
  <si>
    <t>MTV Jever / TTC Lövenich</t>
  </si>
  <si>
    <t>Alf Schieffer/ Florian Pfaffe</t>
  </si>
  <si>
    <t>MTV Jever</t>
  </si>
  <si>
    <t>Alexander Janssen/ Martin Warnken/ David Schütt</t>
  </si>
  <si>
    <t>SV Büppel / VfL Edewecht / GFSV Flottbek</t>
  </si>
  <si>
    <t>Marek Janssen/ Cedric Meißner/ Antje Beekmann</t>
  </si>
  <si>
    <t>MTV Jever / TTG Holtriem</t>
  </si>
  <si>
    <t>Kevin Rodwell/ Simon Pohl</t>
  </si>
  <si>
    <t>MTV Jever/ TV Hude</t>
  </si>
  <si>
    <t>Andreas Märza/ Matthias Lengen</t>
  </si>
  <si>
    <t>TSR Wilhelmshaven/TuR Sengwarden</t>
  </si>
  <si>
    <t>Patrick Smit/ Paulius Kaselis/Stefan Janßen</t>
  </si>
  <si>
    <t>TV Hude/MTV Jever / TSV Lunestedt</t>
  </si>
  <si>
    <t>Matthias Diecks/ Lesya Kochubey</t>
  </si>
  <si>
    <t>TuS Ofen</t>
  </si>
  <si>
    <t>1-8</t>
  </si>
  <si>
    <t>-</t>
  </si>
  <si>
    <t>Einzel1</t>
  </si>
  <si>
    <t>Einzel2</t>
  </si>
  <si>
    <t>Doppel</t>
  </si>
  <si>
    <t>Gesamt</t>
  </si>
  <si>
    <t>2-7</t>
  </si>
  <si>
    <t>3-6</t>
  </si>
  <si>
    <t>4-5</t>
  </si>
  <si>
    <t>8-5</t>
  </si>
  <si>
    <t>6-4</t>
  </si>
  <si>
    <t>7-3</t>
  </si>
  <si>
    <t>1-2</t>
  </si>
  <si>
    <t>2-8</t>
  </si>
  <si>
    <t>3-1</t>
  </si>
  <si>
    <t>4-7</t>
  </si>
  <si>
    <t>5-6</t>
  </si>
  <si>
    <t>8-6</t>
  </si>
  <si>
    <t>7-5</t>
  </si>
  <si>
    <t>1-4</t>
  </si>
  <si>
    <t>2-3</t>
  </si>
  <si>
    <t>3-8</t>
  </si>
  <si>
    <t>4-2</t>
  </si>
  <si>
    <t>5-1</t>
  </si>
  <si>
    <t>6-7</t>
  </si>
  <si>
    <t>8-7</t>
  </si>
  <si>
    <t>1-6</t>
  </si>
  <si>
    <t>2-5</t>
  </si>
  <si>
    <t>3-4</t>
  </si>
  <si>
    <t>4-8</t>
  </si>
  <si>
    <t>5-3</t>
  </si>
  <si>
    <t>6-2</t>
  </si>
  <si>
    <t>7-1</t>
  </si>
  <si>
    <t>Herren C Gruppe 1</t>
  </si>
  <si>
    <t>Rothenhäuser/Lüken/Schwirtz/Hinrichs</t>
  </si>
  <si>
    <t>"Team Cafeteria"</t>
  </si>
  <si>
    <t>Emmann/Chowanez</t>
  </si>
  <si>
    <t>SV Trauen-Oerrel</t>
  </si>
  <si>
    <t>Dreier/Holthaus</t>
  </si>
  <si>
    <t>Pennigsehl/ Mainsche</t>
  </si>
  <si>
    <t>Rocker/Wechsler</t>
  </si>
  <si>
    <t>Heidmühler FC</t>
  </si>
  <si>
    <t>1-3</t>
  </si>
  <si>
    <t>2-1</t>
  </si>
  <si>
    <t>Herren C  Gruppe 2</t>
  </si>
  <si>
    <t>Drinkmann/Ostmann</t>
  </si>
  <si>
    <t>Oyten/Etelsen</t>
  </si>
  <si>
    <t>Kaczmarek/Büttner</t>
  </si>
  <si>
    <t>Grasleben/ Brunsrode</t>
  </si>
  <si>
    <t>Enneking/Kerber</t>
  </si>
  <si>
    <t>Hundsmühler TV</t>
  </si>
  <si>
    <t>Otten/Mudroncek</t>
  </si>
  <si>
    <t>VfL WHV/ Elsflether TB</t>
  </si>
  <si>
    <t>Herren C  Gruppe 3</t>
  </si>
  <si>
    <t>Golinski/Schlüter</t>
  </si>
  <si>
    <t>Steinbeck-Meilsen</t>
  </si>
  <si>
    <t>Loebert/Fischer</t>
  </si>
  <si>
    <t>TV Oyten</t>
  </si>
  <si>
    <t>Rohde/Mehlhorn</t>
  </si>
  <si>
    <t>Steinau/Freese</t>
  </si>
  <si>
    <t>Flachsenberger / Caspers</t>
  </si>
  <si>
    <t>Vareler TB /SV Büppel</t>
  </si>
  <si>
    <t>3-5</t>
  </si>
  <si>
    <t>4-6</t>
  </si>
  <si>
    <t>2-6</t>
  </si>
  <si>
    <t>5-4</t>
  </si>
  <si>
    <t>1-5</t>
  </si>
  <si>
    <t>Herren C Gruppe 4</t>
  </si>
  <si>
    <t>Blazek/Buih</t>
  </si>
  <si>
    <t>Ahlem/Lutten</t>
  </si>
  <si>
    <t>Lüdtke/Amelsberg</t>
  </si>
  <si>
    <t>TTC Wiesmoor</t>
  </si>
  <si>
    <t>Schlüter/Müller</t>
  </si>
  <si>
    <t>TSV Otterstedt/ TSV Etelsen</t>
  </si>
  <si>
    <t>Freese/Bruns/Pytlak</t>
  </si>
  <si>
    <t>MTV Jever/SV Ochtersum</t>
  </si>
  <si>
    <t>Herren C  Gruppe 5</t>
  </si>
  <si>
    <t>Blohm/Reusner</t>
  </si>
  <si>
    <t>Hedendorf-Neukloster/Fredenbeck</t>
  </si>
  <si>
    <t>Mast/Foitzik</t>
  </si>
  <si>
    <t>BSG Vest. Straßenbahnen</t>
  </si>
  <si>
    <t>Helmers/Köhler</t>
  </si>
  <si>
    <t>TSG Hannover</t>
  </si>
  <si>
    <t>Palm/Rust</t>
  </si>
  <si>
    <t>TTC Wiesmoor/TTC Remels</t>
  </si>
  <si>
    <t>Pfeiffer/Rothenhäuser, Britta</t>
  </si>
  <si>
    <t>TTC Abtsdorf/TV Lokstedt</t>
  </si>
  <si>
    <t>Herren C Gruppe 6</t>
  </si>
  <si>
    <t>Farchmin/Posta</t>
  </si>
  <si>
    <t>Werder Bremen/SG Findorff</t>
  </si>
  <si>
    <t>Friesenborg/Tjarks</t>
  </si>
  <si>
    <t>Lorenz/Lorenz</t>
  </si>
  <si>
    <t>Schmidt/Helmerichs</t>
  </si>
  <si>
    <t xml:space="preserve">Herren D Gruppe 1 </t>
  </si>
  <si>
    <t>Biermann/Biermann</t>
  </si>
  <si>
    <t>SV Brokeloh</t>
  </si>
  <si>
    <t>Basagaoglu / Höpner</t>
  </si>
  <si>
    <t>Etr. Sengwarden</t>
  </si>
  <si>
    <t>Schröder/Dörgeloh</t>
  </si>
  <si>
    <t>TV Oyten/ Oldenbroker TV</t>
  </si>
  <si>
    <t>Sellentin / Beck</t>
  </si>
  <si>
    <t>Herren D Gruppe 2</t>
  </si>
  <si>
    <t>Peters / Müller</t>
  </si>
  <si>
    <t>AT Rodenkirchen</t>
  </si>
  <si>
    <t>Szabo/Serguhn, Sascha</t>
  </si>
  <si>
    <t>Runte/Batta</t>
  </si>
  <si>
    <t>Kemnitzer / Dreier</t>
  </si>
  <si>
    <t>Pennigsehl / Mainsche</t>
  </si>
  <si>
    <t>Herren D Gruppe 3</t>
  </si>
  <si>
    <t>Düser/Krüger/Block</t>
  </si>
  <si>
    <t>Oldenbroker TV</t>
  </si>
  <si>
    <t>Döhler/Schroeter / Groh</t>
  </si>
  <si>
    <t>Janssen/Kunkel</t>
  </si>
  <si>
    <t>SG Cleverns-Sandel/Roffhausen</t>
  </si>
  <si>
    <t>Dibowski / von Salzen</t>
  </si>
  <si>
    <t>TuS Tamstedt</t>
  </si>
  <si>
    <t>Herren D Gruppe 4</t>
  </si>
  <si>
    <t>Hildebrandt/Neumann</t>
  </si>
  <si>
    <t>RW Göttingen/TSV Burgdorf</t>
  </si>
  <si>
    <t>Schlär/Immer</t>
  </si>
  <si>
    <t>TV Stuhr</t>
  </si>
  <si>
    <t>Youssefi/Jürgens/Harff</t>
  </si>
  <si>
    <t>Schröder/Biermann, Diana</t>
  </si>
  <si>
    <t>Herren D  Gruppe 5</t>
  </si>
  <si>
    <t>Scherf/Riedemann</t>
  </si>
  <si>
    <t>Kirsch/Wyßuwa</t>
  </si>
  <si>
    <t>Bertus/Ciezki</t>
  </si>
  <si>
    <t>Ahlem/Volksen</t>
  </si>
  <si>
    <t>Herren E  Gruppe 1</t>
  </si>
  <si>
    <t>Furch/Furch</t>
  </si>
  <si>
    <t>Bischoff/Voß</t>
  </si>
  <si>
    <t>BSG TÜV/BSG EVAG Essen</t>
  </si>
  <si>
    <t>Schinner/Yeyrek</t>
  </si>
  <si>
    <t>VfL WHV/TSR Wilhelmshaven</t>
  </si>
  <si>
    <t>Kuhlmann-Lehmkuhle/Li-Reimers</t>
  </si>
  <si>
    <t>Herren E Gruppe 2</t>
  </si>
  <si>
    <t>Gesthüsen/Priebe</t>
  </si>
  <si>
    <t>SC Blau-Gelb Wilhelmshaven</t>
  </si>
  <si>
    <t>Schwarzer/Kiesewetter</t>
  </si>
  <si>
    <t>Heidemann/Overheu/Baumgarten</t>
  </si>
  <si>
    <t>Janssen/Janssen</t>
  </si>
  <si>
    <t>SV Ochtersum</t>
  </si>
  <si>
    <t>Herren E Gruppe 3</t>
  </si>
  <si>
    <t>Mosch/Oldewurtel</t>
  </si>
  <si>
    <t>Harms/Jürgens</t>
  </si>
  <si>
    <t>Thomzig/Becker</t>
  </si>
  <si>
    <t>Steige/Hoffmann</t>
  </si>
  <si>
    <t>Elektro Sondershausen</t>
  </si>
  <si>
    <t>Herren E Gruppe 4</t>
  </si>
  <si>
    <t>Peter/Unger</t>
  </si>
  <si>
    <t>Hofmann/Dannenberg</t>
  </si>
  <si>
    <t>Walter/Sander</t>
  </si>
  <si>
    <t>Freels/Rodax</t>
  </si>
  <si>
    <t>AT Rodenkirchen/TTC Darlaten</t>
  </si>
  <si>
    <t>Herren E Gruppe 5</t>
  </si>
  <si>
    <t>Jerlitschka/Jerlitschka</t>
  </si>
  <si>
    <t>Wurpts/Erdwiens</t>
  </si>
  <si>
    <t>Kanitz/Kanitz</t>
  </si>
  <si>
    <t>Henstedt-Ulzburg/Friedrichsgabe</t>
  </si>
  <si>
    <t>Harder/Broksema</t>
  </si>
  <si>
    <t>TuS Horsten</t>
  </si>
  <si>
    <t>Herren E Gruppe 6</t>
  </si>
  <si>
    <t>Müller/Kruse</t>
  </si>
  <si>
    <t>VfL Iheringsfehn</t>
  </si>
  <si>
    <t>Faßhauer/Rix</t>
  </si>
  <si>
    <t>Wojna/Struckmann</t>
  </si>
  <si>
    <t>Stöver/Hammer</t>
  </si>
  <si>
    <t>Hobby/Betriebssport  Gruppe 1</t>
  </si>
  <si>
    <t>Janßen/Harms</t>
  </si>
  <si>
    <t>Wilken, Joachim/Masur</t>
  </si>
  <si>
    <t>Frenzel/Ernsting</t>
  </si>
  <si>
    <t>Heirich/Buß</t>
  </si>
  <si>
    <t>Heidmühler FC/SV Stikelkamp</t>
  </si>
  <si>
    <t xml:space="preserve">Hobby/Betriebssport   Gruppe 2 </t>
  </si>
  <si>
    <t>Franzus/Franzen</t>
  </si>
  <si>
    <t>Oetken/Vedde</t>
  </si>
  <si>
    <t>Riepe/Wolf</t>
  </si>
  <si>
    <t>Lorenz/Neumann</t>
  </si>
  <si>
    <t>TuS Sande</t>
  </si>
  <si>
    <t>Hobby/Betriebssport   Gruppe 3</t>
  </si>
  <si>
    <t>Bäurich / Fiebach</t>
  </si>
  <si>
    <t>Kurth/Klemme</t>
  </si>
  <si>
    <t>SV Altenweddingen</t>
  </si>
  <si>
    <t>Oltmanns/Ruhe</t>
  </si>
  <si>
    <t>Etr. Sengwarden/Blau-Gelb WHV</t>
  </si>
  <si>
    <t>Hobby/Betriebssport   Gruppe 4</t>
  </si>
  <si>
    <t>Flor/Stegemann</t>
  </si>
  <si>
    <t>TSV Schaalby</t>
  </si>
  <si>
    <t>Quest/Weers</t>
  </si>
  <si>
    <t>TuS Leese</t>
  </si>
  <si>
    <t>Bromberger/Lehnau</t>
  </si>
  <si>
    <t>Zabel/Parr</t>
  </si>
  <si>
    <t>RC Jade Wilhelmshaven</t>
  </si>
  <si>
    <t>Hobby/Betriebssport   Gruppe 5</t>
  </si>
  <si>
    <t>Apmann/Henke</t>
  </si>
  <si>
    <t>Glißmann/Möhlenbrock</t>
  </si>
  <si>
    <t>TTC Darlaten</t>
  </si>
  <si>
    <t>Bühmann/Kramer</t>
  </si>
  <si>
    <t>Majewski/Moritzen</t>
  </si>
  <si>
    <t>Hobby/Betriebssport   Gruppe 6</t>
  </si>
  <si>
    <t>Jensen/Michalski</t>
  </si>
  <si>
    <t>Lufter/Grob</t>
  </si>
  <si>
    <t>BSG EVAG Essen</t>
  </si>
  <si>
    <t>Köhler / Kaminski</t>
  </si>
  <si>
    <t>BSG TÜV / BSG EvAG Essen</t>
  </si>
  <si>
    <t>Renner/Schmidt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</si>
</sst>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&quot; :&quot;"/>
  </numFmts>
  <fonts count="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2" xfId="0" applyNumberFormat="1" applyFont="1" applyBorder="1" applyAlignment="1">
      <alignment horizontal="left" vertical="center" wrapText="1"/>
    </xf>
    <xf numFmtId="164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164" fontId="4" fillId="0" borderId="2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164" fontId="4" fillId="0" borderId="7" xfId="0" applyNumberFormat="1" applyFont="1" applyBorder="1" applyAlignment="1" applyProtection="1">
      <alignment horizontal="right" vertical="center"/>
      <protection/>
    </xf>
    <xf numFmtId="0" fontId="4" fillId="0" borderId="6" xfId="0" applyFont="1" applyBorder="1" applyAlignment="1" applyProtection="1">
      <alignment horizontal="left" vertical="center"/>
      <protection/>
    </xf>
    <xf numFmtId="0" fontId="2" fillId="0" borderId="8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164" fontId="4" fillId="0" borderId="9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164" fontId="4" fillId="0" borderId="9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left" vertical="center"/>
      <protection locked="0"/>
    </xf>
    <xf numFmtId="164" fontId="4" fillId="0" borderId="14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164" fontId="4" fillId="0" borderId="15" xfId="0" applyNumberFormat="1" applyFont="1" applyBorder="1" applyAlignment="1">
      <alignment horizontal="right" vertical="center"/>
    </xf>
    <xf numFmtId="0" fontId="4" fillId="0" borderId="5" xfId="0" applyFont="1" applyBorder="1" applyAlignment="1" applyProtection="1">
      <alignment horizontal="left" vertical="center"/>
      <protection/>
    </xf>
    <xf numFmtId="164" fontId="4" fillId="0" borderId="16" xfId="0" applyNumberFormat="1" applyFont="1" applyBorder="1" applyAlignment="1" applyProtection="1">
      <alignment horizontal="right" vertical="center"/>
      <protection/>
    </xf>
    <xf numFmtId="164" fontId="4" fillId="0" borderId="17" xfId="0" applyNumberFormat="1" applyFont="1" applyBorder="1" applyAlignment="1" applyProtection="1">
      <alignment horizontal="right" vertical="center"/>
      <protection/>
    </xf>
    <xf numFmtId="0" fontId="0" fillId="0" borderId="18" xfId="0" applyNumberFormat="1" applyFont="1" applyBorder="1" applyAlignment="1">
      <alignment horizontal="left" vertical="center" wrapText="1"/>
    </xf>
    <xf numFmtId="0" fontId="4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164" fontId="4" fillId="0" borderId="22" xfId="0" applyNumberFormat="1" applyFont="1" applyBorder="1" applyAlignment="1" applyProtection="1">
      <alignment horizontal="right" vertical="center"/>
      <protection/>
    </xf>
    <xf numFmtId="164" fontId="4" fillId="0" borderId="23" xfId="0" applyNumberFormat="1" applyFont="1" applyBorder="1" applyAlignment="1" applyProtection="1">
      <alignment horizontal="right" vertical="center"/>
      <protection/>
    </xf>
    <xf numFmtId="0" fontId="4" fillId="0" borderId="24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49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49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164" fontId="0" fillId="0" borderId="0" xfId="0" applyNumberFormat="1" applyBorder="1" applyAlignment="1">
      <alignment horizontal="right"/>
    </xf>
    <xf numFmtId="0" fontId="0" fillId="0" borderId="31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49" fontId="0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49" fontId="0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164" fontId="0" fillId="0" borderId="35" xfId="0" applyNumberFormat="1" applyBorder="1" applyAlignment="1">
      <alignment horizontal="right"/>
    </xf>
    <xf numFmtId="0" fontId="0" fillId="0" borderId="36" xfId="0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4" xfId="0" applyBorder="1" applyAlignment="1">
      <alignment horizontal="left"/>
    </xf>
    <xf numFmtId="0" fontId="0" fillId="0" borderId="37" xfId="0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39" xfId="0" applyNumberFormat="1" applyFont="1" applyBorder="1" applyAlignment="1">
      <alignment/>
    </xf>
    <xf numFmtId="49" fontId="0" fillId="0" borderId="4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9" xfId="0" applyFont="1" applyBorder="1" applyAlignment="1" applyProtection="1">
      <alignment wrapText="1"/>
      <protection locked="0"/>
    </xf>
    <xf numFmtId="0" fontId="4" fillId="0" borderId="2" xfId="0" applyNumberFormat="1" applyFont="1" applyBorder="1" applyAlignment="1">
      <alignment horizontal="left" vertical="center"/>
    </xf>
    <xf numFmtId="0" fontId="0" fillId="0" borderId="41" xfId="0" applyNumberFormat="1" applyFont="1" applyBorder="1" applyAlignment="1" applyProtection="1">
      <alignment horizontal="left" vertical="center" wrapText="1"/>
      <protection locked="0"/>
    </xf>
    <xf numFmtId="0" fontId="4" fillId="0" borderId="9" xfId="0" applyNumberFormat="1" applyFont="1" applyBorder="1" applyAlignment="1">
      <alignment horizontal="left" vertical="center"/>
    </xf>
    <xf numFmtId="0" fontId="0" fillId="0" borderId="42" xfId="0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 applyAlignment="1">
      <alignment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/>
    </xf>
    <xf numFmtId="0" fontId="0" fillId="0" borderId="43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/>
      <protection/>
    </xf>
    <xf numFmtId="49" fontId="0" fillId="0" borderId="7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Border="1" applyAlignment="1">
      <alignment/>
    </xf>
    <xf numFmtId="164" fontId="0" fillId="0" borderId="2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17" xfId="18" applyFont="1" applyBorder="1" applyAlignment="1">
      <alignment horizontal="left"/>
      <protection/>
    </xf>
    <xf numFmtId="0" fontId="0" fillId="0" borderId="6" xfId="18" applyFont="1" applyBorder="1" applyAlignment="1">
      <alignment horizontal="left"/>
      <protection/>
    </xf>
    <xf numFmtId="49" fontId="0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49" fontId="0" fillId="0" borderId="9" xfId="0" applyNumberFormat="1" applyFont="1" applyBorder="1" applyAlignment="1">
      <alignment/>
    </xf>
    <xf numFmtId="0" fontId="0" fillId="0" borderId="12" xfId="0" applyBorder="1" applyAlignment="1">
      <alignment/>
    </xf>
    <xf numFmtId="164" fontId="0" fillId="0" borderId="9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6" xfId="18" applyFont="1" applyBorder="1" applyAlignment="1">
      <alignment horizontal="left"/>
      <protection/>
    </xf>
    <xf numFmtId="0" fontId="0" fillId="0" borderId="13" xfId="18" applyFont="1" applyBorder="1" applyAlignment="1">
      <alignment horizontal="left"/>
      <protection/>
    </xf>
    <xf numFmtId="49" fontId="0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21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22" xfId="18" applyFont="1" applyBorder="1" applyAlignment="1">
      <alignment horizontal="left"/>
      <protection/>
    </xf>
    <xf numFmtId="0" fontId="0" fillId="0" borderId="19" xfId="18" applyFont="1" applyBorder="1" applyAlignment="1">
      <alignment horizontal="left"/>
      <protection/>
    </xf>
    <xf numFmtId="49" fontId="0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0" fontId="4" fillId="0" borderId="43" xfId="0" applyNumberFormat="1" applyFont="1" applyBorder="1" applyAlignment="1" applyProtection="1">
      <alignment horizontal="left" vertical="center" wrapText="1"/>
      <protection locked="0"/>
    </xf>
    <xf numFmtId="0" fontId="5" fillId="0" borderId="4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wrapText="1"/>
      <protection locked="0"/>
    </xf>
    <xf numFmtId="0" fontId="1" fillId="0" borderId="37" xfId="0" applyFont="1" applyBorder="1" applyAlignment="1">
      <alignment horizontal="center" vertical="center"/>
    </xf>
    <xf numFmtId="0" fontId="2" fillId="0" borderId="40" xfId="0" applyFont="1" applyBorder="1" applyAlignment="1" applyProtection="1">
      <alignment horizontal="center" wrapText="1"/>
      <protection/>
    </xf>
    <xf numFmtId="0" fontId="2" fillId="0" borderId="44" xfId="0" applyFont="1" applyBorder="1" applyAlignment="1" applyProtection="1">
      <alignment horizontal="center" wrapText="1"/>
      <protection/>
    </xf>
    <xf numFmtId="0" fontId="2" fillId="0" borderId="45" xfId="0" applyFont="1" applyBorder="1" applyAlignment="1" applyProtection="1">
      <alignment horizontal="center" wrapText="1"/>
      <protection/>
    </xf>
    <xf numFmtId="0" fontId="2" fillId="0" borderId="46" xfId="0" applyFont="1" applyBorder="1" applyAlignment="1">
      <alignment horizontal="center"/>
    </xf>
    <xf numFmtId="0" fontId="3" fillId="2" borderId="47" xfId="0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Percent" xfId="17"/>
    <cellStyle name="Standard_JeverOpen_Gruppenmuster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workbookViewId="0" topLeftCell="A1">
      <selection activeCell="Q8" sqref="Q8:R8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22.7109375" style="0" customWidth="1"/>
    <col min="5" max="20" width="3.7109375" style="0" customWidth="1"/>
    <col min="21" max="26" width="4.7109375" style="0" customWidth="1"/>
    <col min="27" max="29" width="3.7109375" style="0" customWidth="1"/>
  </cols>
  <sheetData>
    <row r="1" spans="1:28" ht="32.25" customHeight="1">
      <c r="A1" s="111" t="s">
        <v>0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3">
        <v>5</v>
      </c>
      <c r="N1" s="113"/>
      <c r="O1" s="113">
        <v>6</v>
      </c>
      <c r="P1" s="113"/>
      <c r="Q1" s="113">
        <v>7</v>
      </c>
      <c r="R1" s="113"/>
      <c r="S1" s="114">
        <v>8</v>
      </c>
      <c r="T1" s="114"/>
      <c r="U1" s="115" t="s">
        <v>1</v>
      </c>
      <c r="V1" s="115"/>
      <c r="W1" s="115" t="s">
        <v>2</v>
      </c>
      <c r="X1" s="115"/>
      <c r="Y1" s="115" t="s">
        <v>3</v>
      </c>
      <c r="Z1" s="115"/>
      <c r="AA1" s="115" t="s">
        <v>4</v>
      </c>
      <c r="AB1" s="115"/>
    </row>
    <row r="2" spans="1:28" ht="33" customHeight="1">
      <c r="A2" s="1">
        <v>1</v>
      </c>
      <c r="B2" s="2" t="s">
        <v>5</v>
      </c>
      <c r="C2" s="3"/>
      <c r="D2" s="2" t="s">
        <v>6</v>
      </c>
      <c r="E2" s="116"/>
      <c r="F2" s="116"/>
      <c r="G2" s="4">
        <f>IF(ISBLANK(S18),"",S18)</f>
        <v>1</v>
      </c>
      <c r="H2" s="5">
        <f>IF(ISBLANK(T18),"",T18)</f>
        <v>2</v>
      </c>
      <c r="I2" s="6">
        <f>IF(ISBLANK(T20),"",T20)</f>
        <v>2</v>
      </c>
      <c r="J2" s="7">
        <f>IF(ISBLANK(S20),"",S20)</f>
        <v>0</v>
      </c>
      <c r="K2" s="6">
        <f>IF(ISBLANK(S25),"",S25)</f>
        <v>2</v>
      </c>
      <c r="L2" s="7">
        <f>IF(ISBLANK(T25),"",T25)</f>
        <v>1</v>
      </c>
      <c r="M2" s="6">
        <f>IF(ISBLANK(T29),"",T29)</f>
        <v>2</v>
      </c>
      <c r="N2" s="7">
        <f>IF(ISBLANK(S29),"",S29)</f>
        <v>0</v>
      </c>
      <c r="O2" s="6">
        <f>IF(ISBLANK(S32),"",S32)</f>
        <v>2</v>
      </c>
      <c r="P2" s="7">
        <f>IF(ISBLANK(T32),"",T32)</f>
        <v>1</v>
      </c>
      <c r="Q2" s="6">
        <f>IF(ISBLANK(T38),"",T38)</f>
        <v>0</v>
      </c>
      <c r="R2" s="7">
        <f>IF(ISBLANK(S38),"",S38)</f>
        <v>2</v>
      </c>
      <c r="S2" s="6">
        <f>IF(ISBLANK(S11),"",S11)</f>
        <v>2</v>
      </c>
      <c r="T2" s="8">
        <f>IF(ISBLANK(T11),"",T11)</f>
        <v>0</v>
      </c>
      <c r="U2" s="9">
        <f>IF(ISBLANK(B2),"",SUM(G11,K11,O11,G18,K18,O18,H20,L20,P20,G25,K25,O25,H29,L29,P29,G32,K32,O32,H38,L38,P38))</f>
        <v>38</v>
      </c>
      <c r="V2" s="10">
        <f>IF(ISBLANK(B2),"",SUM(H11,L11,P11,H18,L18,P18,G20,K20,O20,H25,L25,P25,G29,K29,O29,H32,L32,P32,G38,K38,O38))</f>
        <v>32</v>
      </c>
      <c r="W2" s="9">
        <f>IF(ISBLANK(B2),"",SUM(G2,I2,K2,M2,O2,Q2,S2))</f>
        <v>11</v>
      </c>
      <c r="X2" s="10">
        <f>IF(ISBLANK(B2),"",SUM(H2,J2,L2,N2,P2,R2,T2))</f>
        <v>6</v>
      </c>
      <c r="Y2" s="9">
        <f>IF(ISBLANK(B2),"",IF(G2=2,1,0)+IF(I2=2,1,0)+IF(K2=2,1,0)+IF(M2=2,1,0)+IF(O2=2,1,0)+IF(Q2=2,1,0)+IF(S2=2,1,0))</f>
        <v>5</v>
      </c>
      <c r="Z2" s="10">
        <f>IF(ISBLANK(B2),"",IF(H2=2,1,0)+IF(J2=2,1,0)+IF(L2=2,1,0)+IF(N2=2,1,0)+IF(P2=2,1,0)+IF(R2=2,1,0)+IF(T2=2,1,0))</f>
        <v>2</v>
      </c>
      <c r="AA2" s="117">
        <v>3</v>
      </c>
      <c r="AB2" s="117"/>
    </row>
    <row r="3" spans="1:28" ht="33" customHeight="1">
      <c r="A3" s="11">
        <v>2</v>
      </c>
      <c r="B3" s="2" t="s">
        <v>7</v>
      </c>
      <c r="C3" s="12"/>
      <c r="D3" s="2" t="s">
        <v>8</v>
      </c>
      <c r="E3" s="9">
        <f>IF(ISBLANK(T18),"",T18)</f>
        <v>2</v>
      </c>
      <c r="F3" s="10">
        <f>IF(ISBLANK(S18),"",S18)</f>
        <v>1</v>
      </c>
      <c r="G3" s="116"/>
      <c r="H3" s="116"/>
      <c r="I3" s="13">
        <f>IF(ISBLANK(S26),"",S26)</f>
        <v>2</v>
      </c>
      <c r="J3" s="14">
        <f>IF(ISBLANK(T26),"",T26)</f>
        <v>0</v>
      </c>
      <c r="K3" s="15">
        <f>IF(ISBLANK(T28),"",T28)</f>
        <v>2</v>
      </c>
      <c r="L3" s="16">
        <f>IF(ISBLANK(S28),"",S28)</f>
        <v>0</v>
      </c>
      <c r="M3" s="15">
        <f>IF(ISBLANK(S33),"",S33)</f>
        <v>2</v>
      </c>
      <c r="N3" s="16">
        <f>IF(ISBLANK(T33),"",T33)</f>
        <v>1</v>
      </c>
      <c r="O3" s="15">
        <f>IF(ISBLANK(T37),"",T37)</f>
        <v>2</v>
      </c>
      <c r="P3" s="16">
        <f>IF(ISBLANK(S37),"",S37)</f>
        <v>0</v>
      </c>
      <c r="Q3" s="17">
        <f>IF(ISBLANK(S12),"",S12)</f>
        <v>1</v>
      </c>
      <c r="R3" s="16">
        <f>IF(ISBLANK(T12),"",T12)</f>
        <v>2</v>
      </c>
      <c r="S3" s="15">
        <f>IF(ISBLANK(S19),"",S19)</f>
        <v>2</v>
      </c>
      <c r="T3" s="18">
        <f>IF(ISBLANK(T19),"",T19)</f>
        <v>1</v>
      </c>
      <c r="U3" s="19">
        <f>IF(ISBLANK(B3),"",SUM(G12,K12,O12,H18,L18,P18,G19,K19,O19,G26,K26,O26,H28,L28,P28,G33,K33,O33,H37,L37,P37))</f>
        <v>46</v>
      </c>
      <c r="V3" s="20">
        <f>IF(ISBLANK(B3),"",SUM(H12,L12,P12,G18,K18,O18,H19,L19,P19,H26,L26,P26,G28,K28,O28,H33,L33,P33,G37,K37,O37))</f>
        <v>27</v>
      </c>
      <c r="W3" s="19">
        <f>IF(ISBLANK(B3),"",SUM(E3,I3,K3,M3,O3,Q3,S3))</f>
        <v>13</v>
      </c>
      <c r="X3" s="20">
        <f>IF(ISBLANK(B3),"",SUM(F3,J3,L3,N3,P3,R3,T3))</f>
        <v>5</v>
      </c>
      <c r="Y3" s="19">
        <f>IF(ISBLANK(B3),"",IF(E3=2,1,0)+IF(I3=2,1,0)+IF(K3=2,1,0)+IF(M3=2,1,0)+IF(O3=2,1,0)+IF(Q3=2,1,0)+IF(S3=2,1,0))</f>
        <v>6</v>
      </c>
      <c r="Z3" s="20">
        <f>IF(ISBLANK(B3),"",IF(F3=2,1,0)+IF(J3=2,1,0)+IF(L3=2,1,0)+IF(N3=2,1,0)+IF(P3=2,1,0)+IF(R3=2,1,0)+IF(T3=2,1,0))</f>
        <v>1</v>
      </c>
      <c r="AA3" s="118">
        <v>2</v>
      </c>
      <c r="AB3" s="118"/>
    </row>
    <row r="4" spans="1:28" ht="33" customHeight="1">
      <c r="A4" s="11">
        <v>3</v>
      </c>
      <c r="B4" s="2" t="s">
        <v>9</v>
      </c>
      <c r="C4" s="12"/>
      <c r="D4" s="2" t="s">
        <v>10</v>
      </c>
      <c r="E4" s="19">
        <f>IF(ISBLANK(S20),"",S20)</f>
        <v>0</v>
      </c>
      <c r="F4" s="21">
        <f>IF(ISBLANK(T20),"",T20)</f>
        <v>2</v>
      </c>
      <c r="G4" s="22">
        <f>IF(ISBLANK(T26),"",T26)</f>
        <v>0</v>
      </c>
      <c r="H4" s="23">
        <f>IF(ISBLANK(S26),"",S26)</f>
        <v>2</v>
      </c>
      <c r="I4" s="116"/>
      <c r="J4" s="116"/>
      <c r="K4" s="13">
        <f>IF(ISBLANK(S34),"",S34)</f>
        <v>1</v>
      </c>
      <c r="L4" s="14">
        <f>IF(ISBLANK(T34),"",T34)</f>
        <v>2</v>
      </c>
      <c r="M4" s="15">
        <f>IF(ISBLANK(T36),"",T36)</f>
        <v>1</v>
      </c>
      <c r="N4" s="16">
        <f>IF(ISBLANK(S36),"",S36)</f>
        <v>2</v>
      </c>
      <c r="O4" s="15">
        <f>IF(ISBLANK(S13),"",S13)</f>
        <v>1</v>
      </c>
      <c r="P4" s="16">
        <f>IF(ISBLANK(T13),"",T13)</f>
        <v>2</v>
      </c>
      <c r="Q4" s="15">
        <f>IF(ISBLANK(T17),"",T17)</f>
        <v>0</v>
      </c>
      <c r="R4" s="21">
        <f>IF(ISBLANK(S17),"",S17)</f>
        <v>2</v>
      </c>
      <c r="S4" s="15">
        <f>IF(ISBLANK(S27),"",S27)</f>
        <v>1</v>
      </c>
      <c r="T4" s="18">
        <f>IF(ISBLANK(T27),"",T27)</f>
        <v>2</v>
      </c>
      <c r="U4" s="19">
        <f>IF(ISBLANK(B4),"",SUM(G13,K13,O13,H17,L17,P17,G20,K20,O20,H26,L26,P26,G27,K27,O27,G34,K34,O34,H36,L36,P36))</f>
        <v>17</v>
      </c>
      <c r="V4" s="20">
        <f>IF(ISBLANK(B4),"",SUM(H13,L13,P13,G17,K17,O17,H20,L20,P20,G26,K26,O26,H27,L27,P27,H34,L34,P34,G36,K36,O36))</f>
        <v>43</v>
      </c>
      <c r="W4" s="19">
        <f>IF(ISBLANK(B4),"",SUM(G4,E4,K4,M4,O4,Q4,S4))</f>
        <v>4</v>
      </c>
      <c r="X4" s="20">
        <f>IF(ISBLANK(B4),"",SUM(H4,F4,L4,N4,P4,R4,T4))</f>
        <v>14</v>
      </c>
      <c r="Y4" s="19">
        <f>IF(ISBLANK(B4),"",IF(G4=2,1,0)+IF(E4=2,1,0)+IF(K4=2,1,0)+IF(M4=2,1,0)+IF(O4=2,1,0)+IF(Q4=2,1,0)+IF(S4=2,1,0))</f>
        <v>0</v>
      </c>
      <c r="Z4" s="20">
        <f>IF(ISBLANK(B4),"",IF(H4=2,1,0)+IF(F4=2,1,0)+IF(L4=2,1,0)+IF(N4=2,1,0)+IF(P4=2,1,0)+IF(R4=2,1,0)+IF(T4=2,1,0))</f>
        <v>7</v>
      </c>
      <c r="AA4" s="118">
        <v>8</v>
      </c>
      <c r="AB4" s="118"/>
    </row>
    <row r="5" spans="1:28" ht="33" customHeight="1">
      <c r="A5" s="11">
        <v>4</v>
      </c>
      <c r="B5" s="2" t="s">
        <v>11</v>
      </c>
      <c r="C5" s="12"/>
      <c r="D5" s="2" t="s">
        <v>12</v>
      </c>
      <c r="E5" s="19">
        <f>IF(ISBLANK(T25),"",T25)</f>
        <v>1</v>
      </c>
      <c r="F5" s="21">
        <f>IF(ISBLANK(S25),"",S25)</f>
        <v>2</v>
      </c>
      <c r="G5" s="24">
        <f>IF(ISBLANK(S28),"",S28)</f>
        <v>0</v>
      </c>
      <c r="H5" s="21">
        <f>IF(ISBLANK(T28),"",T28)</f>
        <v>2</v>
      </c>
      <c r="I5" s="25">
        <f>IF(ISBLANK(T34),"",T34)</f>
        <v>2</v>
      </c>
      <c r="J5" s="23">
        <f>IF(ISBLANK(S34),"",S34)</f>
        <v>1</v>
      </c>
      <c r="K5" s="116"/>
      <c r="L5" s="116"/>
      <c r="M5" s="13">
        <f>IF(ISBLANK(S14),"",S14)</f>
        <v>2</v>
      </c>
      <c r="N5" s="14">
        <f>IF(ISBLANK(T14),"",T14)</f>
        <v>1</v>
      </c>
      <c r="O5" s="15">
        <f>IF(ISBLANK(T16),"",T16)</f>
        <v>0</v>
      </c>
      <c r="P5" s="16">
        <f>IF(ISBLANK(S16),"",S16)</f>
        <v>2</v>
      </c>
      <c r="Q5" s="15">
        <f>IF(ISBLANK(S21),"",S21)</f>
        <v>0</v>
      </c>
      <c r="R5" s="16">
        <f>IF(ISBLANK(T21),"",T21)</f>
        <v>2</v>
      </c>
      <c r="S5" s="15">
        <f>IF(ISBLANK(S35),"",S35)</f>
        <v>2</v>
      </c>
      <c r="T5" s="18">
        <f>IF(ISBLANK(T35),"",T35)</f>
        <v>1</v>
      </c>
      <c r="U5" s="19">
        <f>IF(ISBLANK(B5),"",SUM(G14,K14,O14,H16,L16,P16,G21,K21,O21,H25,L25,P25,G28,K28,O28,H34,L34,P34,G35,K35,O35))</f>
        <v>28</v>
      </c>
      <c r="V5" s="20">
        <f>IF(ISBLANK(B5),"",SUM(H14,L14,P14,G16,K16,O16,H21,L21,P21,G25,K25,O25,H28,L28,P28,G34,K34,O34,H35,L35,P35))</f>
        <v>37</v>
      </c>
      <c r="W5" s="19">
        <f>IF(ISBLANK(B5),"",SUM(G5,I5,E5,M5,O5,Q5,S5))</f>
        <v>7</v>
      </c>
      <c r="X5" s="20">
        <f>IF(ISBLANK(B5),"",SUM(H5,J5,F5,N5,P5,R5,T5))</f>
        <v>11</v>
      </c>
      <c r="Y5" s="19">
        <f>IF(ISBLANK(B5),"",IF(G5=2,1,0)+IF(I5=2,1,0)+IF(E5=2,1,0)+IF(M5=2,1,0)+IF(O5=2,1,0)+IF(Q5=2,1,0)+IF(S5=2,1,0))</f>
        <v>3</v>
      </c>
      <c r="Z5" s="20">
        <f>IF(ISBLANK(B5),"",IF(H5=2,1,0)+IF(J5=2,1,0)+IF(F5=2,1,0)+IF(N5=2,1,0)+IF(P5=2,1,0)+IF(R5=2,1,0)+IF(T5=2,1,0))</f>
        <v>4</v>
      </c>
      <c r="AA5" s="118">
        <v>5</v>
      </c>
      <c r="AB5" s="118"/>
    </row>
    <row r="6" spans="1:28" ht="33" customHeight="1">
      <c r="A6" s="11">
        <v>5</v>
      </c>
      <c r="B6" s="2" t="s">
        <v>13</v>
      </c>
      <c r="C6" s="12"/>
      <c r="D6" s="2" t="s">
        <v>14</v>
      </c>
      <c r="E6" s="19">
        <f>IF(ISBLANK(S29),"",S29)</f>
        <v>0</v>
      </c>
      <c r="F6" s="21">
        <f>IF(ISBLANK(T29),"",T29)</f>
        <v>2</v>
      </c>
      <c r="G6" s="24">
        <f>IF(ISBLANK(T33),"",T33)</f>
        <v>1</v>
      </c>
      <c r="H6" s="21">
        <f>IF(ISBLANK(S33),"",S33)</f>
        <v>2</v>
      </c>
      <c r="I6" s="24">
        <f>IF(ISBLANK(S36),"",S36)</f>
        <v>2</v>
      </c>
      <c r="J6" s="21">
        <f>IF(ISBLANK(T36),"",T36)</f>
        <v>1</v>
      </c>
      <c r="K6" s="25">
        <f>IF(ISBLANK(T14),"",T14)</f>
        <v>1</v>
      </c>
      <c r="L6" s="23">
        <f>IF(ISBLANK(S14),"",S14)</f>
        <v>2</v>
      </c>
      <c r="M6" s="116"/>
      <c r="N6" s="116"/>
      <c r="O6" s="13">
        <f>IF(ISBLANK(S22),"",S22)</f>
        <v>1</v>
      </c>
      <c r="P6" s="14">
        <f>IF(ISBLANK(T22),"",T22)</f>
        <v>2</v>
      </c>
      <c r="Q6" s="15">
        <f>IF(ISBLANK(T24),"",T24)</f>
        <v>0</v>
      </c>
      <c r="R6" s="16">
        <f>IF(ISBLANK(S24),"",S24)</f>
        <v>2</v>
      </c>
      <c r="S6" s="15">
        <f>IF(ISBLANK(T15),"",T15)</f>
        <v>2</v>
      </c>
      <c r="T6" s="18">
        <f>IF(ISBLANK(S15),"",S15)</f>
        <v>0</v>
      </c>
      <c r="U6" s="19">
        <f>IF(ISBLANK(B6),"",SUM(H14,L14,P14,H15,L15,P15,G22,K22,O22,H24,L24,P24,G29,K29,O29,H33,L33,P33,G36,K36,O36))</f>
        <v>23</v>
      </c>
      <c r="V6" s="20">
        <f>IF(ISBLANK(B6),"",SUM(G14,K14,O14,G15,K15,O15,H22,L22,P22,G24,K24,O24,H29,L29,P29,G33,K33,O33,H36,L36,P36))</f>
        <v>34</v>
      </c>
      <c r="W6" s="19">
        <f>IF(ISBLANK(B6),"",SUM(G6,I6,K6,E6,O6,Q6,S6))</f>
        <v>7</v>
      </c>
      <c r="X6" s="20">
        <f>IF(ISBLANK(B6),"",SUM(H6,J6,L6,F6,P6,R6,T6))</f>
        <v>11</v>
      </c>
      <c r="Y6" s="19">
        <f>IF(ISBLANK(B6),"",IF(G6=2,1,0)+IF(I6=2,1,0)+IF(K6=2,1,0)+IF(E6=2,1,0)+IF(O6=2,1,0)+IF(Q6=2,1,0)+IF(S6=2,1,0))</f>
        <v>2</v>
      </c>
      <c r="Z6" s="20">
        <f>IF(ISBLANK(B6),"",IF(H6=2,1,0)+IF(J6=2,1,0)+IF(L6=2,1,0)+IF(F6=2,1,0)+IF(P6=2,1,0)+IF(R6=2,1,0)+IF(T6=2,1,0))</f>
        <v>5</v>
      </c>
      <c r="AA6" s="118">
        <v>6</v>
      </c>
      <c r="AB6" s="118"/>
    </row>
    <row r="7" spans="1:28" ht="33" customHeight="1">
      <c r="A7" s="11">
        <v>6</v>
      </c>
      <c r="B7" s="2" t="s">
        <v>15</v>
      </c>
      <c r="C7" s="12"/>
      <c r="D7" s="2" t="s">
        <v>16</v>
      </c>
      <c r="E7" s="19">
        <f>IF(ISBLANK(T32),"",T32)</f>
        <v>1</v>
      </c>
      <c r="F7" s="21">
        <f>IF(ISBLANK(S32),"",S32)</f>
        <v>2</v>
      </c>
      <c r="G7" s="24">
        <f>IF(ISBLANK(S37),"",S37)</f>
        <v>0</v>
      </c>
      <c r="H7" s="21">
        <f>IF(ISBLANK(T37),"",T37)</f>
        <v>2</v>
      </c>
      <c r="I7" s="24">
        <f>IF(ISBLANK(T13),"",T13)</f>
        <v>2</v>
      </c>
      <c r="J7" s="21">
        <f>IF(ISBLANK(S13),"",S13)</f>
        <v>1</v>
      </c>
      <c r="K7" s="24">
        <f>IF(ISBLANK(S16),"",S16)</f>
        <v>2</v>
      </c>
      <c r="L7" s="21">
        <f>IF(ISBLANK(T16),"",T16)</f>
        <v>0</v>
      </c>
      <c r="M7" s="25">
        <f>IF(ISBLANK(T22),"",T22)</f>
        <v>2</v>
      </c>
      <c r="N7" s="23">
        <f>IF(ISBLANK(S22),"",S22)</f>
        <v>1</v>
      </c>
      <c r="O7" s="116"/>
      <c r="P7" s="116"/>
      <c r="Q7" s="13">
        <f>IF(ISBLANK(S30),"",S30)</f>
        <v>0</v>
      </c>
      <c r="R7" s="14">
        <f>IF(ISBLANK(T30),"",T30)</f>
        <v>2</v>
      </c>
      <c r="S7" s="15">
        <f>IF(ISBLANK(T23),"",T23)</f>
        <v>2</v>
      </c>
      <c r="T7" s="18">
        <f>IF(ISBLANK(S23),"",S23)</f>
        <v>0</v>
      </c>
      <c r="U7" s="19">
        <f>IF(ISBLANK(B7),"",SUM(H13,L13,P13,G16,K16,O16,H22,L22,P22,H23,L23,P23,G30,K30,O30,H32,L32,P32,G37,K37,O37))</f>
        <v>32</v>
      </c>
      <c r="V7" s="20">
        <f>IF(ISBLANK(B7),"",SUM(G13,K13,O13,H16,L16,P16,G22,K22,O22,G23,K23,O23,H30,L30,P30,G32,K32,O32,H37,L37,P37))</f>
        <v>32</v>
      </c>
      <c r="W7" s="19">
        <f>IF(ISBLANK(B7),"",SUM(G7,I7,K7,M7,E7,Q7,S7))</f>
        <v>9</v>
      </c>
      <c r="X7" s="20">
        <f>IF(ISBLANK(B7),"",SUM(H7,J7,L7,N7,F7,R7,T7))</f>
        <v>8</v>
      </c>
      <c r="Y7" s="19">
        <f>IF(ISBLANK(B7),"",IF(G7=2,1,0)+IF(I7=2,1,0)+IF(K7=2,1,0)+IF(M7=2,1,0)+IF(E7=2,1,0)+IF(Q7=2,1,0)+IF(S7=2,1,0))</f>
        <v>4</v>
      </c>
      <c r="Z7" s="20">
        <f>IF(ISBLANK(B7),"",IF(H7=2,1,0)+IF(J7=2,1,0)+IF(L7=2,1,0)+IF(N7=2,1,0)+IF(F7=2,1,0)+IF(R7=2,1,0)+IF(T7=2,1,0))</f>
        <v>3</v>
      </c>
      <c r="AA7" s="118">
        <v>4</v>
      </c>
      <c r="AB7" s="118"/>
    </row>
    <row r="8" spans="1:28" ht="33" customHeight="1">
      <c r="A8" s="11">
        <v>7</v>
      </c>
      <c r="B8" s="2" t="s">
        <v>17</v>
      </c>
      <c r="C8" s="26"/>
      <c r="D8" s="2" t="s">
        <v>18</v>
      </c>
      <c r="E8" s="19">
        <f>IF(ISBLANK(S38),"",S38)</f>
        <v>2</v>
      </c>
      <c r="F8" s="21">
        <f>IF(ISBLANK(T38),"",T38)</f>
        <v>0</v>
      </c>
      <c r="G8" s="24">
        <f>IF(ISBLANK(T12),"",T12)</f>
        <v>2</v>
      </c>
      <c r="H8" s="21">
        <f>IF(ISBLANK(S12),"",S12)</f>
        <v>1</v>
      </c>
      <c r="I8" s="24">
        <f>IF(ISBLANK(S17),"",S17)</f>
        <v>2</v>
      </c>
      <c r="J8" s="21">
        <f>IF(ISBLANK(T17),"",T17)</f>
        <v>0</v>
      </c>
      <c r="K8" s="24">
        <f>IF(ISBLANK(T21),"",T21)</f>
        <v>2</v>
      </c>
      <c r="L8" s="21">
        <f>IF(ISBLANK(S21),"",S21)</f>
        <v>0</v>
      </c>
      <c r="M8" s="24">
        <f>IF(ISBLANK(S24),"",S24)</f>
        <v>2</v>
      </c>
      <c r="N8" s="21">
        <f>IF(ISBLANK(T24),"",T24)</f>
        <v>0</v>
      </c>
      <c r="O8" s="25">
        <f>IF(ISBLANK(T30),"",T30)</f>
        <v>2</v>
      </c>
      <c r="P8" s="23">
        <f>IF(ISBLANK(S30),"",S30)</f>
        <v>0</v>
      </c>
      <c r="Q8" s="116"/>
      <c r="R8" s="116"/>
      <c r="S8" s="13">
        <f>IF(ISBLANK(T31),"",T31)</f>
        <v>2</v>
      </c>
      <c r="T8" s="27">
        <f>IF(ISBLANK(S31),"",S31)</f>
        <v>1</v>
      </c>
      <c r="U8" s="19">
        <f>IF(ISBLANK(B8),"",SUM(H12,L12,P12,G17,K17,O17,H21,L21,P21,G24,K24,O24,H30,L30,P30,H31,L31,P31,G38,K38,O38))</f>
        <v>44</v>
      </c>
      <c r="V8" s="20">
        <f>IF(ISBLANK(B8),"",SUM(G12,K12,O12,H17,L17,P17,G21,K21,O21,H24,L24,P24,G30,K30,O30,G31,K31,O31,H38,L38,P38))</f>
        <v>9</v>
      </c>
      <c r="W8" s="19">
        <f>IF(ISBLANK(B8),"",SUM(G8,I8,K8,M8,O8,E8,S8))</f>
        <v>14</v>
      </c>
      <c r="X8" s="20">
        <f>IF(ISBLANK(B8),"",SUM(H8,J8,L8,N8,P8,F8,T8))</f>
        <v>2</v>
      </c>
      <c r="Y8" s="19">
        <f>IF(ISBLANK(B8),"",IF(G8=2,1,0)+IF(I8=2,1,0)+IF(K8=2,1,0)+IF(M8=2,1,0)+IF(O8=2,1,0)+IF(E8=2,1,0)+IF(S8=2,1,0))</f>
        <v>7</v>
      </c>
      <c r="Z8" s="20">
        <f>IF(ISBLANK(B8),"",IF(H8=2,1,0)+IF(J8=2,1,0)+IF(L8=2,1,0)+IF(N8=2,1,0)+IF(P8=2,1,0)+IF(F8=2,1,0)+IF(T8=2,1,0))</f>
        <v>0</v>
      </c>
      <c r="AA8" s="118">
        <v>1</v>
      </c>
      <c r="AB8" s="118"/>
    </row>
    <row r="9" spans="1:28" ht="33" customHeight="1">
      <c r="A9" s="28">
        <v>8</v>
      </c>
      <c r="B9" s="2" t="s">
        <v>19</v>
      </c>
      <c r="C9" s="29"/>
      <c r="D9" s="2" t="s">
        <v>20</v>
      </c>
      <c r="E9" s="30">
        <f>IF(ISBLANK(T11),"",T11)</f>
        <v>0</v>
      </c>
      <c r="F9" s="31">
        <f>IF(ISBLANK(S11),"",S11)</f>
        <v>2</v>
      </c>
      <c r="G9" s="32">
        <f>IF(ISBLANK(T19),"",T19)</f>
        <v>1</v>
      </c>
      <c r="H9" s="31">
        <f>IF(ISBLANK(S19),"",S19)</f>
        <v>2</v>
      </c>
      <c r="I9" s="32">
        <f>IF(ISBLANK(T27),"",T27)</f>
        <v>2</v>
      </c>
      <c r="J9" s="31">
        <f>IF(ISBLANK(S27),"",S27)</f>
        <v>1</v>
      </c>
      <c r="K9" s="32">
        <f>IF(ISBLANK(T35),"",T35)</f>
        <v>1</v>
      </c>
      <c r="L9" s="31">
        <f>IF(ISBLANK(S35),"",S35)</f>
        <v>2</v>
      </c>
      <c r="M9" s="32">
        <f>IF(ISBLANK(S15),"",S15)</f>
        <v>0</v>
      </c>
      <c r="N9" s="31">
        <f>IF(ISBLANK(T15),"",T15)</f>
        <v>2</v>
      </c>
      <c r="O9" s="32">
        <f>IF(ISBLANK(S23),"",S23)</f>
        <v>0</v>
      </c>
      <c r="P9" s="31">
        <f>IF(ISBLANK(T23),"",T23)</f>
        <v>2</v>
      </c>
      <c r="Q9" s="33">
        <f>IF(ISBLANK(S31),"",S31)</f>
        <v>1</v>
      </c>
      <c r="R9" s="34">
        <f>IF(ISBLANK(T31),"",T31)</f>
        <v>2</v>
      </c>
      <c r="S9" s="119"/>
      <c r="T9" s="119"/>
      <c r="U9" s="30">
        <f>IF(ISBLANK(B9),"",SUM(H11,L11,P11,G15,K15,O15,H19,L19,P19,G23,K23,O23,H27,L27,P27,G31,K31,O31,H35,L35,P35))</f>
        <v>28</v>
      </c>
      <c r="V9" s="35">
        <f>IF(ISBLANK(B9),"",SUM(G11,K11,O11,H15,L15,P15,G19,K19,O19,H23,L23,P23,G27,K27,O27,H31,L31,P31,G35,K35,O35))</f>
        <v>42</v>
      </c>
      <c r="W9" s="30">
        <f>IF(ISBLANK(B9),"",SUM(G9,I9,K9,M9,O9,Q9,E9))</f>
        <v>5</v>
      </c>
      <c r="X9" s="35">
        <f>IF(ISBLANK(B9),"",SUM(H9,J9,L9,N9,P9,R9,F9))</f>
        <v>13</v>
      </c>
      <c r="Y9" s="30">
        <f>IF(ISBLANK(B9),"",IF(G9=2,1,0)+IF(I9=2,1,0)+IF(K9=2,1,0)+IF(M9=2,1,0)+IF(O9=2,1,0)+IF(Q9=2,1,0)+IF(E9=2,1,0))</f>
        <v>1</v>
      </c>
      <c r="Z9" s="35">
        <f>IF(ISBLANK(B9),"",IF(H9=2,1,0)+IF(J9=2,1,0)+IF(L9=2,1,0)+IF(N9=2,1,0)+IF(P9=2,1,0)+IF(R9=2,1,0)+IF(F9=2,1,0))</f>
        <v>6</v>
      </c>
      <c r="AA9" s="120">
        <v>7</v>
      </c>
      <c r="AB9" s="120"/>
    </row>
    <row r="11" spans="1:20" ht="12.75">
      <c r="A11" s="36" t="s">
        <v>21</v>
      </c>
      <c r="B11" s="37" t="str">
        <f>IF(ISBLANK(B2),"",B2)</f>
        <v>Timo Volkert / Frank Fuhrmann</v>
      </c>
      <c r="C11" s="38" t="s">
        <v>22</v>
      </c>
      <c r="D11" s="39" t="str">
        <f>IF(ISBLANK(B9),"",B9)</f>
        <v>Matthias Diecks/ Lesya Kochubey</v>
      </c>
      <c r="E11" s="121" t="s">
        <v>23</v>
      </c>
      <c r="F11" s="121"/>
      <c r="G11" s="40">
        <v>3</v>
      </c>
      <c r="H11" s="41">
        <v>1</v>
      </c>
      <c r="I11" s="121" t="s">
        <v>24</v>
      </c>
      <c r="J11" s="121"/>
      <c r="K11" s="40">
        <v>3</v>
      </c>
      <c r="L11" s="39">
        <v>1</v>
      </c>
      <c r="M11" s="121" t="s">
        <v>25</v>
      </c>
      <c r="N11" s="121"/>
      <c r="O11" s="40"/>
      <c r="P11" s="41"/>
      <c r="Q11" s="38" t="s">
        <v>26</v>
      </c>
      <c r="R11" s="39"/>
      <c r="S11" s="42">
        <f aca="true" t="shared" si="0" ref="S11:S38">IF(ISBLANK(G11),"",IF(G11=3,1,0)+IF(K11=3,1,0)+IF(O11=3,1,0))</f>
        <v>2</v>
      </c>
      <c r="T11" s="43">
        <f aca="true" t="shared" si="1" ref="T11:T38">IF(ISBLANK(H11),"",IF(H11=3,1,0)+IF(L11=3,1,0)+IF(P11=3,1,0))</f>
        <v>0</v>
      </c>
    </row>
    <row r="12" spans="1:20" ht="12.75">
      <c r="A12" s="44" t="s">
        <v>27</v>
      </c>
      <c r="B12" s="45" t="str">
        <f>IF(ISBLANK(B3),"",B3)</f>
        <v>Alf Schieffer/ Florian Pfaffe</v>
      </c>
      <c r="C12" s="46" t="s">
        <v>22</v>
      </c>
      <c r="D12" s="47" t="str">
        <f>IF(ISBLANK(B8),"",B8)</f>
        <v>Patrick Smit/ Paulius Kaselis/Stefan Janßen</v>
      </c>
      <c r="E12" s="122" t="s">
        <v>23</v>
      </c>
      <c r="F12" s="122"/>
      <c r="G12" s="48">
        <v>1</v>
      </c>
      <c r="H12" s="49">
        <v>3</v>
      </c>
      <c r="I12" s="122" t="s">
        <v>24</v>
      </c>
      <c r="J12" s="122"/>
      <c r="K12" s="48">
        <v>3</v>
      </c>
      <c r="L12" s="47">
        <v>1</v>
      </c>
      <c r="M12" s="122" t="s">
        <v>25</v>
      </c>
      <c r="N12" s="122"/>
      <c r="O12" s="48">
        <v>1</v>
      </c>
      <c r="P12" s="49">
        <v>3</v>
      </c>
      <c r="Q12" s="50" t="s">
        <v>26</v>
      </c>
      <c r="R12" s="47"/>
      <c r="S12" s="51">
        <f t="shared" si="0"/>
        <v>1</v>
      </c>
      <c r="T12" s="52">
        <f t="shared" si="1"/>
        <v>2</v>
      </c>
    </row>
    <row r="13" spans="1:20" ht="12.75">
      <c r="A13" s="44" t="s">
        <v>28</v>
      </c>
      <c r="B13" s="45" t="str">
        <f>IF(ISBLANK(B4),"",B4)</f>
        <v>Alexander Janssen/ Martin Warnken/ David Schütt</v>
      </c>
      <c r="C13" s="46" t="s">
        <v>22</v>
      </c>
      <c r="D13" s="47" t="str">
        <f>IF(ISBLANK(B7),"",B7)</f>
        <v>Andreas Märza/ Matthias Lengen</v>
      </c>
      <c r="E13" s="122" t="s">
        <v>23</v>
      </c>
      <c r="F13" s="122"/>
      <c r="G13" s="48">
        <v>0</v>
      </c>
      <c r="H13" s="49">
        <v>3</v>
      </c>
      <c r="I13" s="122" t="s">
        <v>24</v>
      </c>
      <c r="J13" s="122"/>
      <c r="K13" s="48">
        <v>3</v>
      </c>
      <c r="L13" s="47">
        <v>0</v>
      </c>
      <c r="M13" s="122" t="s">
        <v>25</v>
      </c>
      <c r="N13" s="122"/>
      <c r="O13" s="48">
        <v>0</v>
      </c>
      <c r="P13" s="49">
        <v>3</v>
      </c>
      <c r="Q13" s="50" t="s">
        <v>26</v>
      </c>
      <c r="R13" s="47"/>
      <c r="S13" s="51">
        <f t="shared" si="0"/>
        <v>1</v>
      </c>
      <c r="T13" s="52">
        <f t="shared" si="1"/>
        <v>2</v>
      </c>
    </row>
    <row r="14" spans="1:20" ht="12.75">
      <c r="A14" s="53" t="s">
        <v>29</v>
      </c>
      <c r="B14" s="54" t="str">
        <f>IF(ISBLANK(B5),"",B5)</f>
        <v>Marek Janssen/ Cedric Meißner/ Antje Beekmann</v>
      </c>
      <c r="C14" s="55" t="s">
        <v>22</v>
      </c>
      <c r="D14" s="56" t="str">
        <f>IF(ISBLANK(B6),"",B6)</f>
        <v>Kevin Rodwell/ Simon Pohl</v>
      </c>
      <c r="E14" s="123" t="s">
        <v>23</v>
      </c>
      <c r="F14" s="123"/>
      <c r="G14" s="57">
        <v>0</v>
      </c>
      <c r="H14" s="58">
        <v>3</v>
      </c>
      <c r="I14" s="123" t="s">
        <v>24</v>
      </c>
      <c r="J14" s="123"/>
      <c r="K14" s="57">
        <v>3</v>
      </c>
      <c r="L14" s="56">
        <v>0</v>
      </c>
      <c r="M14" s="123" t="s">
        <v>25</v>
      </c>
      <c r="N14" s="123"/>
      <c r="O14" s="57">
        <v>3</v>
      </c>
      <c r="P14" s="58">
        <v>0</v>
      </c>
      <c r="Q14" s="59" t="s">
        <v>26</v>
      </c>
      <c r="R14" s="56"/>
      <c r="S14" s="60">
        <f t="shared" si="0"/>
        <v>2</v>
      </c>
      <c r="T14" s="61">
        <f t="shared" si="1"/>
        <v>1</v>
      </c>
    </row>
    <row r="15" spans="1:20" ht="12.75">
      <c r="A15" s="62" t="s">
        <v>30</v>
      </c>
      <c r="B15" s="38" t="str">
        <f>IF(ISBLANK(B9),"",B9)</f>
        <v>Matthias Diecks/ Lesya Kochubey</v>
      </c>
      <c r="C15" s="63" t="s">
        <v>22</v>
      </c>
      <c r="D15" s="39" t="str">
        <f>IF(ISBLANK(B6),"",B6)</f>
        <v>Kevin Rodwell/ Simon Pohl</v>
      </c>
      <c r="E15" s="121" t="s">
        <v>23</v>
      </c>
      <c r="F15" s="121"/>
      <c r="G15" s="40">
        <v>0</v>
      </c>
      <c r="H15" s="41">
        <v>3</v>
      </c>
      <c r="I15" s="121" t="s">
        <v>24</v>
      </c>
      <c r="J15" s="121"/>
      <c r="K15" s="40">
        <v>0</v>
      </c>
      <c r="L15" s="39">
        <v>3</v>
      </c>
      <c r="M15" s="121" t="s">
        <v>25</v>
      </c>
      <c r="N15" s="121"/>
      <c r="O15" s="40"/>
      <c r="P15" s="41"/>
      <c r="Q15" s="38" t="s">
        <v>26</v>
      </c>
      <c r="R15" s="39"/>
      <c r="S15" s="42">
        <f t="shared" si="0"/>
        <v>0</v>
      </c>
      <c r="T15" s="43">
        <f t="shared" si="1"/>
        <v>2</v>
      </c>
    </row>
    <row r="16" spans="1:20" ht="12.75">
      <c r="A16" s="64" t="s">
        <v>31</v>
      </c>
      <c r="B16" s="50" t="str">
        <f>IF(ISBLANK(B7),"",B7)</f>
        <v>Andreas Märza/ Matthias Lengen</v>
      </c>
      <c r="C16" s="46" t="s">
        <v>22</v>
      </c>
      <c r="D16" s="47" t="str">
        <f>IF(ISBLANK(B5),"",B5)</f>
        <v>Marek Janssen/ Cedric Meißner/ Antje Beekmann</v>
      </c>
      <c r="E16" s="122" t="s">
        <v>23</v>
      </c>
      <c r="F16" s="122"/>
      <c r="G16" s="48">
        <v>3</v>
      </c>
      <c r="H16" s="49">
        <v>2</v>
      </c>
      <c r="I16" s="122" t="s">
        <v>24</v>
      </c>
      <c r="J16" s="122"/>
      <c r="K16" s="48">
        <v>3</v>
      </c>
      <c r="L16" s="47">
        <v>1</v>
      </c>
      <c r="M16" s="122" t="s">
        <v>25</v>
      </c>
      <c r="N16" s="122"/>
      <c r="O16" s="48"/>
      <c r="P16" s="49"/>
      <c r="Q16" s="50" t="s">
        <v>26</v>
      </c>
      <c r="R16" s="47"/>
      <c r="S16" s="51">
        <f t="shared" si="0"/>
        <v>2</v>
      </c>
      <c r="T16" s="52">
        <f t="shared" si="1"/>
        <v>0</v>
      </c>
    </row>
    <row r="17" spans="1:20" ht="12.75">
      <c r="A17" s="64" t="s">
        <v>32</v>
      </c>
      <c r="B17" s="50" t="str">
        <f>IF(ISBLANK(B8),"",B8)</f>
        <v>Patrick Smit/ Paulius Kaselis/Stefan Janßen</v>
      </c>
      <c r="C17" s="46" t="s">
        <v>22</v>
      </c>
      <c r="D17" s="47" t="str">
        <f>IF(ISBLANK(B4),"",B4)</f>
        <v>Alexander Janssen/ Martin Warnken/ David Schütt</v>
      </c>
      <c r="E17" s="122" t="s">
        <v>23</v>
      </c>
      <c r="F17" s="122"/>
      <c r="G17" s="48">
        <v>3</v>
      </c>
      <c r="H17" s="49">
        <v>0</v>
      </c>
      <c r="I17" s="122" t="s">
        <v>24</v>
      </c>
      <c r="J17" s="122"/>
      <c r="K17" s="48">
        <v>3</v>
      </c>
      <c r="L17" s="47">
        <v>0</v>
      </c>
      <c r="M17" s="122" t="s">
        <v>25</v>
      </c>
      <c r="N17" s="122"/>
      <c r="O17" s="48"/>
      <c r="P17" s="49"/>
      <c r="Q17" s="50" t="s">
        <v>26</v>
      </c>
      <c r="R17" s="47"/>
      <c r="S17" s="51">
        <f t="shared" si="0"/>
        <v>2</v>
      </c>
      <c r="T17" s="52">
        <f t="shared" si="1"/>
        <v>0</v>
      </c>
    </row>
    <row r="18" spans="1:20" ht="12.75">
      <c r="A18" s="65" t="s">
        <v>33</v>
      </c>
      <c r="B18" s="59" t="str">
        <f>IF(ISBLANK(B2),"",B2)</f>
        <v>Timo Volkert / Frank Fuhrmann</v>
      </c>
      <c r="C18" s="55" t="s">
        <v>22</v>
      </c>
      <c r="D18" s="56" t="str">
        <f>IF(ISBLANK(B3),"",B3)</f>
        <v>Alf Schieffer/ Florian Pfaffe</v>
      </c>
      <c r="E18" s="123" t="s">
        <v>23</v>
      </c>
      <c r="F18" s="123"/>
      <c r="G18" s="57">
        <v>3</v>
      </c>
      <c r="H18" s="58">
        <v>2</v>
      </c>
      <c r="I18" s="123" t="s">
        <v>24</v>
      </c>
      <c r="J18" s="123"/>
      <c r="K18" s="57">
        <v>2</v>
      </c>
      <c r="L18" s="56">
        <v>3</v>
      </c>
      <c r="M18" s="123" t="s">
        <v>25</v>
      </c>
      <c r="N18" s="123"/>
      <c r="O18" s="57">
        <v>1</v>
      </c>
      <c r="P18" s="58">
        <v>3</v>
      </c>
      <c r="Q18" s="59" t="s">
        <v>26</v>
      </c>
      <c r="R18" s="56"/>
      <c r="S18" s="60">
        <f t="shared" si="0"/>
        <v>1</v>
      </c>
      <c r="T18" s="61">
        <f t="shared" si="1"/>
        <v>2</v>
      </c>
    </row>
    <row r="19" spans="1:20" ht="12.75">
      <c r="A19" s="62" t="s">
        <v>34</v>
      </c>
      <c r="B19" s="38" t="str">
        <f>IF(ISBLANK(B3),"",B3)</f>
        <v>Alf Schieffer/ Florian Pfaffe</v>
      </c>
      <c r="C19" s="63" t="s">
        <v>22</v>
      </c>
      <c r="D19" s="39" t="str">
        <f>IF(ISBLANK(B9),"",B9)</f>
        <v>Matthias Diecks/ Lesya Kochubey</v>
      </c>
      <c r="E19" s="121" t="s">
        <v>23</v>
      </c>
      <c r="F19" s="121"/>
      <c r="G19" s="40">
        <v>3</v>
      </c>
      <c r="H19" s="41">
        <v>1</v>
      </c>
      <c r="I19" s="121" t="s">
        <v>24</v>
      </c>
      <c r="J19" s="121"/>
      <c r="K19" s="40">
        <v>2</v>
      </c>
      <c r="L19" s="39">
        <v>3</v>
      </c>
      <c r="M19" s="121" t="s">
        <v>25</v>
      </c>
      <c r="N19" s="121"/>
      <c r="O19" s="40">
        <v>3</v>
      </c>
      <c r="P19" s="41">
        <v>2</v>
      </c>
      <c r="Q19" s="38" t="s">
        <v>26</v>
      </c>
      <c r="R19" s="39"/>
      <c r="S19" s="42">
        <f t="shared" si="0"/>
        <v>2</v>
      </c>
      <c r="T19" s="43">
        <f t="shared" si="1"/>
        <v>1</v>
      </c>
    </row>
    <row r="20" spans="1:20" ht="12.75">
      <c r="A20" s="64" t="s">
        <v>35</v>
      </c>
      <c r="B20" s="50" t="str">
        <f>IF(ISBLANK(B4),"",B4)</f>
        <v>Alexander Janssen/ Martin Warnken/ David Schütt</v>
      </c>
      <c r="C20" s="46" t="s">
        <v>22</v>
      </c>
      <c r="D20" s="47" t="str">
        <f>IF(ISBLANK(B2),"",B2)</f>
        <v>Timo Volkert / Frank Fuhrmann</v>
      </c>
      <c r="E20" s="122" t="s">
        <v>23</v>
      </c>
      <c r="F20" s="122"/>
      <c r="G20" s="48">
        <v>2</v>
      </c>
      <c r="H20" s="49">
        <v>3</v>
      </c>
      <c r="I20" s="122" t="s">
        <v>24</v>
      </c>
      <c r="J20" s="122"/>
      <c r="K20" s="48">
        <v>1</v>
      </c>
      <c r="L20" s="47">
        <v>3</v>
      </c>
      <c r="M20" s="122" t="s">
        <v>25</v>
      </c>
      <c r="N20" s="122"/>
      <c r="O20" s="48"/>
      <c r="P20" s="49"/>
      <c r="Q20" s="50" t="s">
        <v>26</v>
      </c>
      <c r="R20" s="47"/>
      <c r="S20" s="51">
        <f t="shared" si="0"/>
        <v>0</v>
      </c>
      <c r="T20" s="52">
        <f t="shared" si="1"/>
        <v>2</v>
      </c>
    </row>
    <row r="21" spans="1:20" ht="12.75">
      <c r="A21" s="64" t="s">
        <v>36</v>
      </c>
      <c r="B21" s="50" t="str">
        <f>IF(ISBLANK(B5),"",B5)</f>
        <v>Marek Janssen/ Cedric Meißner/ Antje Beekmann</v>
      </c>
      <c r="C21" s="46" t="s">
        <v>22</v>
      </c>
      <c r="D21" s="47" t="str">
        <f>IF(ISBLANK(B8),"",B8)</f>
        <v>Patrick Smit/ Paulius Kaselis/Stefan Janßen</v>
      </c>
      <c r="E21" s="122" t="s">
        <v>23</v>
      </c>
      <c r="F21" s="122"/>
      <c r="G21" s="48">
        <v>0</v>
      </c>
      <c r="H21" s="49">
        <v>3</v>
      </c>
      <c r="I21" s="122" t="s">
        <v>24</v>
      </c>
      <c r="J21" s="122"/>
      <c r="K21" s="48">
        <v>0</v>
      </c>
      <c r="L21" s="47">
        <v>3</v>
      </c>
      <c r="M21" s="122" t="s">
        <v>25</v>
      </c>
      <c r="N21" s="122"/>
      <c r="O21" s="48"/>
      <c r="P21" s="49"/>
      <c r="Q21" s="50" t="s">
        <v>26</v>
      </c>
      <c r="R21" s="47"/>
      <c r="S21" s="51">
        <f t="shared" si="0"/>
        <v>0</v>
      </c>
      <c r="T21" s="52">
        <f t="shared" si="1"/>
        <v>2</v>
      </c>
    </row>
    <row r="22" spans="1:20" ht="12.75">
      <c r="A22" s="65" t="s">
        <v>37</v>
      </c>
      <c r="B22" s="59" t="str">
        <f>IF(ISBLANK(B6),"",B6)</f>
        <v>Kevin Rodwell/ Simon Pohl</v>
      </c>
      <c r="C22" s="55" t="s">
        <v>22</v>
      </c>
      <c r="D22" s="56" t="str">
        <f>IF(ISBLANK(B7),"",B7)</f>
        <v>Andreas Märza/ Matthias Lengen</v>
      </c>
      <c r="E22" s="123" t="s">
        <v>23</v>
      </c>
      <c r="F22" s="123"/>
      <c r="G22" s="57">
        <v>0</v>
      </c>
      <c r="H22" s="58">
        <v>3</v>
      </c>
      <c r="I22" s="123" t="s">
        <v>24</v>
      </c>
      <c r="J22" s="123"/>
      <c r="K22" s="57">
        <v>3</v>
      </c>
      <c r="L22" s="56">
        <v>0</v>
      </c>
      <c r="M22" s="123" t="s">
        <v>25</v>
      </c>
      <c r="N22" s="123"/>
      <c r="O22" s="57">
        <v>0</v>
      </c>
      <c r="P22" s="58">
        <v>3</v>
      </c>
      <c r="Q22" s="59" t="s">
        <v>26</v>
      </c>
      <c r="R22" s="56"/>
      <c r="S22" s="60">
        <f t="shared" si="0"/>
        <v>1</v>
      </c>
      <c r="T22" s="61">
        <f t="shared" si="1"/>
        <v>2</v>
      </c>
    </row>
    <row r="23" spans="1:20" ht="12.75">
      <c r="A23" s="62" t="s">
        <v>38</v>
      </c>
      <c r="B23" s="38" t="str">
        <f>IF(ISBLANK(B9),"",B9)</f>
        <v>Matthias Diecks/ Lesya Kochubey</v>
      </c>
      <c r="C23" s="63" t="s">
        <v>22</v>
      </c>
      <c r="D23" s="39" t="str">
        <f>IF(ISBLANK(B7),"",B7)</f>
        <v>Andreas Märza/ Matthias Lengen</v>
      </c>
      <c r="E23" s="121" t="s">
        <v>23</v>
      </c>
      <c r="F23" s="121"/>
      <c r="G23" s="40">
        <v>2</v>
      </c>
      <c r="H23" s="41">
        <v>3</v>
      </c>
      <c r="I23" s="121" t="s">
        <v>24</v>
      </c>
      <c r="J23" s="121"/>
      <c r="K23" s="40">
        <v>1</v>
      </c>
      <c r="L23" s="39">
        <v>3</v>
      </c>
      <c r="M23" s="121" t="s">
        <v>25</v>
      </c>
      <c r="N23" s="121"/>
      <c r="O23" s="40"/>
      <c r="P23" s="41"/>
      <c r="Q23" s="38" t="s">
        <v>26</v>
      </c>
      <c r="R23" s="39"/>
      <c r="S23" s="42">
        <f t="shared" si="0"/>
        <v>0</v>
      </c>
      <c r="T23" s="43">
        <f t="shared" si="1"/>
        <v>2</v>
      </c>
    </row>
    <row r="24" spans="1:20" ht="12.75">
      <c r="A24" s="64" t="s">
        <v>39</v>
      </c>
      <c r="B24" s="50" t="str">
        <f>IF(ISBLANK(B8),"",B8)</f>
        <v>Patrick Smit/ Paulius Kaselis/Stefan Janßen</v>
      </c>
      <c r="C24" s="46" t="s">
        <v>22</v>
      </c>
      <c r="D24" s="47" t="str">
        <f>IF(ISBLANK(B6),"",B6)</f>
        <v>Kevin Rodwell/ Simon Pohl</v>
      </c>
      <c r="E24" s="122" t="s">
        <v>23</v>
      </c>
      <c r="F24" s="122"/>
      <c r="G24" s="48">
        <v>3</v>
      </c>
      <c r="H24" s="49">
        <v>0</v>
      </c>
      <c r="I24" s="122" t="s">
        <v>24</v>
      </c>
      <c r="J24" s="122"/>
      <c r="K24" s="48">
        <v>3</v>
      </c>
      <c r="L24" s="47">
        <v>0</v>
      </c>
      <c r="M24" s="122" t="s">
        <v>25</v>
      </c>
      <c r="N24" s="122"/>
      <c r="O24" s="48"/>
      <c r="P24" s="49"/>
      <c r="Q24" s="50" t="s">
        <v>26</v>
      </c>
      <c r="R24" s="47"/>
      <c r="S24" s="51">
        <f t="shared" si="0"/>
        <v>2</v>
      </c>
      <c r="T24" s="52">
        <f t="shared" si="1"/>
        <v>0</v>
      </c>
    </row>
    <row r="25" spans="1:20" ht="12.75">
      <c r="A25" s="64" t="s">
        <v>40</v>
      </c>
      <c r="B25" s="50" t="str">
        <f aca="true" t="shared" si="2" ref="B25:B30">IF(ISBLANK(B2),"",B2)</f>
        <v>Timo Volkert / Frank Fuhrmann</v>
      </c>
      <c r="C25" s="46" t="s">
        <v>22</v>
      </c>
      <c r="D25" s="47" t="str">
        <f>IF(ISBLANK(B5),"",B5)</f>
        <v>Marek Janssen/ Cedric Meißner/ Antje Beekmann</v>
      </c>
      <c r="E25" s="122" t="s">
        <v>23</v>
      </c>
      <c r="F25" s="122"/>
      <c r="G25" s="48">
        <v>3</v>
      </c>
      <c r="H25" s="49">
        <v>1</v>
      </c>
      <c r="I25" s="122" t="s">
        <v>24</v>
      </c>
      <c r="J25" s="122"/>
      <c r="K25" s="48">
        <v>0</v>
      </c>
      <c r="L25" s="47">
        <v>3</v>
      </c>
      <c r="M25" s="122" t="s">
        <v>25</v>
      </c>
      <c r="N25" s="122"/>
      <c r="O25" s="48">
        <v>3</v>
      </c>
      <c r="P25" s="49">
        <v>2</v>
      </c>
      <c r="Q25" s="50" t="s">
        <v>26</v>
      </c>
      <c r="R25" s="47"/>
      <c r="S25" s="51">
        <f t="shared" si="0"/>
        <v>2</v>
      </c>
      <c r="T25" s="52">
        <f t="shared" si="1"/>
        <v>1</v>
      </c>
    </row>
    <row r="26" spans="1:20" ht="12.75">
      <c r="A26" s="65" t="s">
        <v>41</v>
      </c>
      <c r="B26" s="59" t="str">
        <f t="shared" si="2"/>
        <v>Alf Schieffer/ Florian Pfaffe</v>
      </c>
      <c r="C26" s="55" t="s">
        <v>22</v>
      </c>
      <c r="D26" s="56" t="str">
        <f>IF(ISBLANK(B4),"",B4)</f>
        <v>Alexander Janssen/ Martin Warnken/ David Schütt</v>
      </c>
      <c r="E26" s="123" t="s">
        <v>23</v>
      </c>
      <c r="F26" s="123"/>
      <c r="G26" s="57">
        <v>3</v>
      </c>
      <c r="H26" s="58">
        <v>2</v>
      </c>
      <c r="I26" s="123" t="s">
        <v>24</v>
      </c>
      <c r="J26" s="123"/>
      <c r="K26" s="57">
        <v>3</v>
      </c>
      <c r="L26" s="56">
        <v>0</v>
      </c>
      <c r="M26" s="123" t="s">
        <v>25</v>
      </c>
      <c r="N26" s="123"/>
      <c r="O26" s="57"/>
      <c r="P26" s="58"/>
      <c r="Q26" s="59" t="s">
        <v>26</v>
      </c>
      <c r="R26" s="56"/>
      <c r="S26" s="60">
        <f t="shared" si="0"/>
        <v>2</v>
      </c>
      <c r="T26" s="61">
        <f t="shared" si="1"/>
        <v>0</v>
      </c>
    </row>
    <row r="27" spans="1:20" ht="12.75">
      <c r="A27" s="62" t="s">
        <v>42</v>
      </c>
      <c r="B27" s="38" t="str">
        <f t="shared" si="2"/>
        <v>Alexander Janssen/ Martin Warnken/ David Schütt</v>
      </c>
      <c r="C27" s="63" t="s">
        <v>22</v>
      </c>
      <c r="D27" s="39" t="str">
        <f>IF(ISBLANK(B9),"",B9)</f>
        <v>Matthias Diecks/ Lesya Kochubey</v>
      </c>
      <c r="E27" s="121" t="s">
        <v>23</v>
      </c>
      <c r="F27" s="121"/>
      <c r="G27" s="40">
        <v>0</v>
      </c>
      <c r="H27" s="41">
        <v>3</v>
      </c>
      <c r="I27" s="121" t="s">
        <v>24</v>
      </c>
      <c r="J27" s="121"/>
      <c r="K27" s="40">
        <v>3</v>
      </c>
      <c r="L27" s="39">
        <v>1</v>
      </c>
      <c r="M27" s="121" t="s">
        <v>25</v>
      </c>
      <c r="N27" s="121"/>
      <c r="O27" s="40">
        <v>0</v>
      </c>
      <c r="P27" s="41">
        <v>3</v>
      </c>
      <c r="Q27" s="38" t="s">
        <v>26</v>
      </c>
      <c r="R27" s="39"/>
      <c r="S27" s="42">
        <f t="shared" si="0"/>
        <v>1</v>
      </c>
      <c r="T27" s="43">
        <f t="shared" si="1"/>
        <v>2</v>
      </c>
    </row>
    <row r="28" spans="1:20" ht="12.75">
      <c r="A28" s="64" t="s">
        <v>43</v>
      </c>
      <c r="B28" s="50" t="str">
        <f t="shared" si="2"/>
        <v>Marek Janssen/ Cedric Meißner/ Antje Beekmann</v>
      </c>
      <c r="C28" s="46" t="s">
        <v>22</v>
      </c>
      <c r="D28" s="47" t="str">
        <f>IF(ISBLANK(B3),"",B3)</f>
        <v>Alf Schieffer/ Florian Pfaffe</v>
      </c>
      <c r="E28" s="122" t="s">
        <v>23</v>
      </c>
      <c r="F28" s="122"/>
      <c r="G28" s="48">
        <v>1</v>
      </c>
      <c r="H28" s="49">
        <v>3</v>
      </c>
      <c r="I28" s="122" t="s">
        <v>24</v>
      </c>
      <c r="J28" s="122"/>
      <c r="K28" s="48">
        <v>0</v>
      </c>
      <c r="L28" s="47">
        <v>3</v>
      </c>
      <c r="M28" s="122" t="s">
        <v>25</v>
      </c>
      <c r="N28" s="122"/>
      <c r="O28" s="48"/>
      <c r="P28" s="49"/>
      <c r="Q28" s="50" t="s">
        <v>26</v>
      </c>
      <c r="R28" s="47"/>
      <c r="S28" s="51">
        <f t="shared" si="0"/>
        <v>0</v>
      </c>
      <c r="T28" s="52">
        <f t="shared" si="1"/>
        <v>2</v>
      </c>
    </row>
    <row r="29" spans="1:20" ht="12.75">
      <c r="A29" s="64" t="s">
        <v>44</v>
      </c>
      <c r="B29" s="50" t="str">
        <f t="shared" si="2"/>
        <v>Kevin Rodwell/ Simon Pohl</v>
      </c>
      <c r="C29" s="46" t="s">
        <v>22</v>
      </c>
      <c r="D29" s="47" t="str">
        <f>IF(ISBLANK(B2),"",B2)</f>
        <v>Timo Volkert / Frank Fuhrmann</v>
      </c>
      <c r="E29" s="122" t="s">
        <v>23</v>
      </c>
      <c r="F29" s="122"/>
      <c r="G29" s="48">
        <v>1</v>
      </c>
      <c r="H29" s="49">
        <v>3</v>
      </c>
      <c r="I29" s="122" t="s">
        <v>24</v>
      </c>
      <c r="J29" s="122"/>
      <c r="K29" s="48">
        <v>0</v>
      </c>
      <c r="L29" s="47">
        <v>3</v>
      </c>
      <c r="M29" s="122" t="s">
        <v>25</v>
      </c>
      <c r="N29" s="122"/>
      <c r="O29" s="48"/>
      <c r="P29" s="49"/>
      <c r="Q29" s="50" t="s">
        <v>26</v>
      </c>
      <c r="R29" s="47"/>
      <c r="S29" s="51">
        <f t="shared" si="0"/>
        <v>0</v>
      </c>
      <c r="T29" s="52">
        <f t="shared" si="1"/>
        <v>2</v>
      </c>
    </row>
    <row r="30" spans="1:20" ht="12.75">
      <c r="A30" s="65" t="s">
        <v>45</v>
      </c>
      <c r="B30" s="59" t="str">
        <f t="shared" si="2"/>
        <v>Andreas Märza/ Matthias Lengen</v>
      </c>
      <c r="C30" s="55" t="s">
        <v>22</v>
      </c>
      <c r="D30" s="56" t="str">
        <f>IF(ISBLANK(B8),"",B8)</f>
        <v>Patrick Smit/ Paulius Kaselis/Stefan Janßen</v>
      </c>
      <c r="E30" s="123" t="s">
        <v>23</v>
      </c>
      <c r="F30" s="123"/>
      <c r="G30" s="57">
        <v>1</v>
      </c>
      <c r="H30" s="58">
        <v>3</v>
      </c>
      <c r="I30" s="123" t="s">
        <v>24</v>
      </c>
      <c r="J30" s="123"/>
      <c r="K30" s="57">
        <v>0</v>
      </c>
      <c r="L30" s="56">
        <v>3</v>
      </c>
      <c r="M30" s="123" t="s">
        <v>25</v>
      </c>
      <c r="N30" s="123"/>
      <c r="O30" s="57"/>
      <c r="P30" s="58"/>
      <c r="Q30" s="59" t="s">
        <v>26</v>
      </c>
      <c r="R30" s="56"/>
      <c r="S30" s="60">
        <f t="shared" si="0"/>
        <v>0</v>
      </c>
      <c r="T30" s="61">
        <f t="shared" si="1"/>
        <v>2</v>
      </c>
    </row>
    <row r="31" spans="1:20" ht="12.75">
      <c r="A31" s="62" t="s">
        <v>46</v>
      </c>
      <c r="B31" s="38" t="str">
        <f>IF(ISBLANK(B9),"",B9)</f>
        <v>Matthias Diecks/ Lesya Kochubey</v>
      </c>
      <c r="C31" s="63" t="s">
        <v>22</v>
      </c>
      <c r="D31" s="39" t="str">
        <f>IF(ISBLANK(B8),"",B8)</f>
        <v>Patrick Smit/ Paulius Kaselis/Stefan Janßen</v>
      </c>
      <c r="E31" s="121" t="s">
        <v>23</v>
      </c>
      <c r="F31" s="121"/>
      <c r="G31" s="40">
        <v>0</v>
      </c>
      <c r="H31" s="41">
        <v>3</v>
      </c>
      <c r="I31" s="121" t="s">
        <v>24</v>
      </c>
      <c r="J31" s="121"/>
      <c r="K31" s="40">
        <v>3</v>
      </c>
      <c r="L31" s="39">
        <v>1</v>
      </c>
      <c r="M31" s="121" t="s">
        <v>25</v>
      </c>
      <c r="N31" s="121"/>
      <c r="O31" s="40">
        <v>0</v>
      </c>
      <c r="P31" s="41">
        <v>3</v>
      </c>
      <c r="Q31" s="38" t="s">
        <v>26</v>
      </c>
      <c r="R31" s="39"/>
      <c r="S31" s="42">
        <f t="shared" si="0"/>
        <v>1</v>
      </c>
      <c r="T31" s="43">
        <f t="shared" si="1"/>
        <v>2</v>
      </c>
    </row>
    <row r="32" spans="1:20" ht="12.75">
      <c r="A32" s="64" t="s">
        <v>47</v>
      </c>
      <c r="B32" s="50" t="str">
        <f aca="true" t="shared" si="3" ref="B32:B38">IF(ISBLANK(B2),"",B2)</f>
        <v>Timo Volkert / Frank Fuhrmann</v>
      </c>
      <c r="C32" s="46" t="s">
        <v>22</v>
      </c>
      <c r="D32" s="47" t="str">
        <f>IF(ISBLANK(B7),"",B7)</f>
        <v>Andreas Märza/ Matthias Lengen</v>
      </c>
      <c r="E32" s="122" t="s">
        <v>23</v>
      </c>
      <c r="F32" s="122"/>
      <c r="G32" s="48">
        <v>3</v>
      </c>
      <c r="H32" s="49">
        <v>1</v>
      </c>
      <c r="I32" s="122" t="s">
        <v>24</v>
      </c>
      <c r="J32" s="122"/>
      <c r="K32" s="48">
        <v>2</v>
      </c>
      <c r="L32" s="47">
        <v>3</v>
      </c>
      <c r="M32" s="122" t="s">
        <v>25</v>
      </c>
      <c r="N32" s="122"/>
      <c r="O32" s="48">
        <v>3</v>
      </c>
      <c r="P32" s="49">
        <v>2</v>
      </c>
      <c r="Q32" s="50" t="s">
        <v>26</v>
      </c>
      <c r="R32" s="47"/>
      <c r="S32" s="51">
        <f t="shared" si="0"/>
        <v>2</v>
      </c>
      <c r="T32" s="52">
        <f t="shared" si="1"/>
        <v>1</v>
      </c>
    </row>
    <row r="33" spans="1:20" ht="12.75">
      <c r="A33" s="64" t="s">
        <v>48</v>
      </c>
      <c r="B33" s="50" t="str">
        <f t="shared" si="3"/>
        <v>Alf Schieffer/ Florian Pfaffe</v>
      </c>
      <c r="C33" s="46" t="s">
        <v>22</v>
      </c>
      <c r="D33" s="47" t="str">
        <f>IF(ISBLANK(B6),"",B6)</f>
        <v>Kevin Rodwell/ Simon Pohl</v>
      </c>
      <c r="E33" s="122" t="s">
        <v>23</v>
      </c>
      <c r="F33" s="122"/>
      <c r="G33" s="48">
        <v>1</v>
      </c>
      <c r="H33" s="49">
        <v>3</v>
      </c>
      <c r="I33" s="122" t="s">
        <v>24</v>
      </c>
      <c r="J33" s="122"/>
      <c r="K33" s="48">
        <v>3</v>
      </c>
      <c r="L33" s="47">
        <v>0</v>
      </c>
      <c r="M33" s="122" t="s">
        <v>25</v>
      </c>
      <c r="N33" s="122"/>
      <c r="O33" s="48">
        <v>3</v>
      </c>
      <c r="P33" s="49">
        <v>1</v>
      </c>
      <c r="Q33" s="50" t="s">
        <v>26</v>
      </c>
      <c r="R33" s="47"/>
      <c r="S33" s="51">
        <f t="shared" si="0"/>
        <v>2</v>
      </c>
      <c r="T33" s="52">
        <f t="shared" si="1"/>
        <v>1</v>
      </c>
    </row>
    <row r="34" spans="1:20" ht="12.75">
      <c r="A34" s="65" t="s">
        <v>49</v>
      </c>
      <c r="B34" s="59" t="str">
        <f t="shared" si="3"/>
        <v>Alexander Janssen/ Martin Warnken/ David Schütt</v>
      </c>
      <c r="C34" s="55" t="s">
        <v>22</v>
      </c>
      <c r="D34" s="56" t="str">
        <f>IF(ISBLANK(B5),"",B5)</f>
        <v>Marek Janssen/ Cedric Meißner/ Antje Beekmann</v>
      </c>
      <c r="E34" s="123" t="s">
        <v>23</v>
      </c>
      <c r="F34" s="123"/>
      <c r="G34" s="57">
        <v>3</v>
      </c>
      <c r="H34" s="58">
        <v>0</v>
      </c>
      <c r="I34" s="123" t="s">
        <v>24</v>
      </c>
      <c r="J34" s="123"/>
      <c r="K34" s="57">
        <v>0</v>
      </c>
      <c r="L34" s="56">
        <v>3</v>
      </c>
      <c r="M34" s="123" t="s">
        <v>25</v>
      </c>
      <c r="N34" s="123"/>
      <c r="O34" s="57">
        <v>0</v>
      </c>
      <c r="P34" s="58">
        <v>3</v>
      </c>
      <c r="Q34" s="59" t="s">
        <v>26</v>
      </c>
      <c r="R34" s="56"/>
      <c r="S34" s="60">
        <f t="shared" si="0"/>
        <v>1</v>
      </c>
      <c r="T34" s="61">
        <f t="shared" si="1"/>
        <v>2</v>
      </c>
    </row>
    <row r="35" spans="1:20" ht="12.75">
      <c r="A35" s="62" t="s">
        <v>50</v>
      </c>
      <c r="B35" s="38" t="str">
        <f t="shared" si="3"/>
        <v>Marek Janssen/ Cedric Meißner/ Antje Beekmann</v>
      </c>
      <c r="C35" s="63" t="s">
        <v>22</v>
      </c>
      <c r="D35" s="39" t="str">
        <f>IF(ISBLANK(B9),"",B9)</f>
        <v>Matthias Diecks/ Lesya Kochubey</v>
      </c>
      <c r="E35" s="121" t="s">
        <v>23</v>
      </c>
      <c r="F35" s="121"/>
      <c r="G35" s="40">
        <v>3</v>
      </c>
      <c r="H35" s="41">
        <v>2</v>
      </c>
      <c r="I35" s="121" t="s">
        <v>24</v>
      </c>
      <c r="J35" s="121"/>
      <c r="K35" s="40">
        <v>0</v>
      </c>
      <c r="L35" s="39">
        <v>3</v>
      </c>
      <c r="M35" s="121" t="s">
        <v>25</v>
      </c>
      <c r="N35" s="121"/>
      <c r="O35" s="40">
        <v>3</v>
      </c>
      <c r="P35" s="41">
        <v>2</v>
      </c>
      <c r="Q35" s="38" t="s">
        <v>26</v>
      </c>
      <c r="R35" s="39"/>
      <c r="S35" s="42">
        <f t="shared" si="0"/>
        <v>2</v>
      </c>
      <c r="T35" s="43">
        <f t="shared" si="1"/>
        <v>1</v>
      </c>
    </row>
    <row r="36" spans="1:20" ht="12.75">
      <c r="A36" s="64" t="s">
        <v>51</v>
      </c>
      <c r="B36" s="50" t="str">
        <f t="shared" si="3"/>
        <v>Kevin Rodwell/ Simon Pohl</v>
      </c>
      <c r="C36" s="46" t="s">
        <v>22</v>
      </c>
      <c r="D36" s="47" t="str">
        <f>IF(ISBLANK(B4),"",B4)</f>
        <v>Alexander Janssen/ Martin Warnken/ David Schütt</v>
      </c>
      <c r="E36" s="122" t="s">
        <v>23</v>
      </c>
      <c r="F36" s="122"/>
      <c r="G36" s="48">
        <v>3</v>
      </c>
      <c r="H36" s="49">
        <v>0</v>
      </c>
      <c r="I36" s="122" t="s">
        <v>24</v>
      </c>
      <c r="J36" s="122"/>
      <c r="K36" s="48">
        <v>0</v>
      </c>
      <c r="L36" s="47">
        <v>3</v>
      </c>
      <c r="M36" s="122" t="s">
        <v>25</v>
      </c>
      <c r="N36" s="122"/>
      <c r="O36" s="48">
        <v>3</v>
      </c>
      <c r="P36" s="49">
        <v>0</v>
      </c>
      <c r="Q36" s="50" t="s">
        <v>26</v>
      </c>
      <c r="R36" s="47"/>
      <c r="S36" s="51">
        <f t="shared" si="0"/>
        <v>2</v>
      </c>
      <c r="T36" s="52">
        <f t="shared" si="1"/>
        <v>1</v>
      </c>
    </row>
    <row r="37" spans="1:20" ht="12.75">
      <c r="A37" s="64" t="s">
        <v>52</v>
      </c>
      <c r="B37" s="50" t="str">
        <f t="shared" si="3"/>
        <v>Andreas Märza/ Matthias Lengen</v>
      </c>
      <c r="C37" s="46" t="s">
        <v>22</v>
      </c>
      <c r="D37" s="47" t="str">
        <f>IF(ISBLANK(B3),"",B3)</f>
        <v>Alf Schieffer/ Florian Pfaffe</v>
      </c>
      <c r="E37" s="122" t="s">
        <v>23</v>
      </c>
      <c r="F37" s="122"/>
      <c r="G37" s="48">
        <v>1</v>
      </c>
      <c r="H37" s="49">
        <v>3</v>
      </c>
      <c r="I37" s="122" t="s">
        <v>24</v>
      </c>
      <c r="J37" s="122"/>
      <c r="K37" s="48">
        <v>0</v>
      </c>
      <c r="L37" s="47">
        <v>3</v>
      </c>
      <c r="M37" s="122" t="s">
        <v>25</v>
      </c>
      <c r="N37" s="122"/>
      <c r="O37" s="48"/>
      <c r="P37" s="49"/>
      <c r="Q37" s="50" t="s">
        <v>26</v>
      </c>
      <c r="R37" s="47"/>
      <c r="S37" s="51">
        <f t="shared" si="0"/>
        <v>0</v>
      </c>
      <c r="T37" s="52">
        <f t="shared" si="1"/>
        <v>2</v>
      </c>
    </row>
    <row r="38" spans="1:20" ht="12.75">
      <c r="A38" s="65" t="s">
        <v>53</v>
      </c>
      <c r="B38" s="59" t="str">
        <f t="shared" si="3"/>
        <v>Patrick Smit/ Paulius Kaselis/Stefan Janßen</v>
      </c>
      <c r="C38" s="55" t="s">
        <v>22</v>
      </c>
      <c r="D38" s="56" t="str">
        <f>IF(ISBLANK(B2),"",B2)</f>
        <v>Timo Volkert / Frank Fuhrmann</v>
      </c>
      <c r="E38" s="123" t="s">
        <v>23</v>
      </c>
      <c r="F38" s="123"/>
      <c r="G38" s="57">
        <v>3</v>
      </c>
      <c r="H38" s="58">
        <v>0</v>
      </c>
      <c r="I38" s="123" t="s">
        <v>24</v>
      </c>
      <c r="J38" s="123"/>
      <c r="K38" s="57">
        <v>3</v>
      </c>
      <c r="L38" s="56">
        <v>0</v>
      </c>
      <c r="M38" s="123" t="s">
        <v>25</v>
      </c>
      <c r="N38" s="123"/>
      <c r="O38" s="57"/>
      <c r="P38" s="58"/>
      <c r="Q38" s="59" t="s">
        <v>26</v>
      </c>
      <c r="R38" s="56"/>
      <c r="S38" s="60">
        <f t="shared" si="0"/>
        <v>2</v>
      </c>
      <c r="T38" s="61">
        <f t="shared" si="1"/>
        <v>0</v>
      </c>
    </row>
    <row r="39" ht="12.75">
      <c r="A39" s="66"/>
    </row>
    <row r="40" ht="12.75">
      <c r="A40" s="66"/>
    </row>
    <row r="41" ht="12.75">
      <c r="A41" s="66"/>
    </row>
    <row r="42" ht="12.75">
      <c r="A42" s="66"/>
    </row>
    <row r="43" ht="12.75">
      <c r="A43" s="66"/>
    </row>
    <row r="44" ht="12.75">
      <c r="A44" s="66"/>
    </row>
    <row r="47" ht="12.75">
      <c r="A47" s="66"/>
    </row>
    <row r="48" ht="12.75">
      <c r="A48" s="66"/>
    </row>
    <row r="49" ht="12.75">
      <c r="A49" s="66"/>
    </row>
    <row r="50" ht="12.75">
      <c r="A50" s="66"/>
    </row>
    <row r="51" ht="12.75">
      <c r="A51" s="66"/>
    </row>
    <row r="52" ht="12.75">
      <c r="A52" s="66"/>
    </row>
    <row r="53" ht="12.75">
      <c r="A53" s="66"/>
    </row>
    <row r="54" ht="12.75">
      <c r="A54" s="66"/>
    </row>
    <row r="55" ht="12.75">
      <c r="A55" s="66"/>
    </row>
  </sheetData>
  <mergeCells count="113">
    <mergeCell ref="E37:F37"/>
    <mergeCell ref="I37:J37"/>
    <mergeCell ref="M37:N37"/>
    <mergeCell ref="E38:F38"/>
    <mergeCell ref="I38:J38"/>
    <mergeCell ref="M38:N38"/>
    <mergeCell ref="E35:F35"/>
    <mergeCell ref="I35:J35"/>
    <mergeCell ref="M35:N35"/>
    <mergeCell ref="E36:F36"/>
    <mergeCell ref="I36:J36"/>
    <mergeCell ref="M36:N36"/>
    <mergeCell ref="E33:F33"/>
    <mergeCell ref="I33:J33"/>
    <mergeCell ref="M33:N33"/>
    <mergeCell ref="E34:F34"/>
    <mergeCell ref="I34:J34"/>
    <mergeCell ref="M34:N34"/>
    <mergeCell ref="E31:F31"/>
    <mergeCell ref="I31:J31"/>
    <mergeCell ref="M31:N31"/>
    <mergeCell ref="E32:F32"/>
    <mergeCell ref="I32:J32"/>
    <mergeCell ref="M32:N32"/>
    <mergeCell ref="E29:F29"/>
    <mergeCell ref="I29:J29"/>
    <mergeCell ref="M29:N29"/>
    <mergeCell ref="E30:F30"/>
    <mergeCell ref="I30:J30"/>
    <mergeCell ref="M30:N30"/>
    <mergeCell ref="E27:F27"/>
    <mergeCell ref="I27:J27"/>
    <mergeCell ref="M27:N27"/>
    <mergeCell ref="E28:F28"/>
    <mergeCell ref="I28:J28"/>
    <mergeCell ref="M28:N28"/>
    <mergeCell ref="E25:F25"/>
    <mergeCell ref="I25:J25"/>
    <mergeCell ref="M25:N25"/>
    <mergeCell ref="E26:F26"/>
    <mergeCell ref="I26:J26"/>
    <mergeCell ref="M26:N26"/>
    <mergeCell ref="E23:F23"/>
    <mergeCell ref="I23:J23"/>
    <mergeCell ref="M23:N23"/>
    <mergeCell ref="E24:F24"/>
    <mergeCell ref="I24:J24"/>
    <mergeCell ref="M24:N24"/>
    <mergeCell ref="E21:F21"/>
    <mergeCell ref="I21:J21"/>
    <mergeCell ref="M21:N21"/>
    <mergeCell ref="E22:F22"/>
    <mergeCell ref="I22:J22"/>
    <mergeCell ref="M22:N22"/>
    <mergeCell ref="E19:F19"/>
    <mergeCell ref="I19:J19"/>
    <mergeCell ref="M19:N19"/>
    <mergeCell ref="E20:F20"/>
    <mergeCell ref="I20:J20"/>
    <mergeCell ref="M20:N20"/>
    <mergeCell ref="E17:F17"/>
    <mergeCell ref="I17:J17"/>
    <mergeCell ref="M17:N17"/>
    <mergeCell ref="E18:F18"/>
    <mergeCell ref="I18:J18"/>
    <mergeCell ref="M18:N18"/>
    <mergeCell ref="E15:F15"/>
    <mergeCell ref="I15:J15"/>
    <mergeCell ref="M15:N15"/>
    <mergeCell ref="E16:F16"/>
    <mergeCell ref="I16:J16"/>
    <mergeCell ref="M16:N16"/>
    <mergeCell ref="E13:F13"/>
    <mergeCell ref="I13:J13"/>
    <mergeCell ref="M13:N13"/>
    <mergeCell ref="E14:F14"/>
    <mergeCell ref="I14:J14"/>
    <mergeCell ref="M14:N14"/>
    <mergeCell ref="E11:F11"/>
    <mergeCell ref="I11:J11"/>
    <mergeCell ref="M11:N11"/>
    <mergeCell ref="E12:F12"/>
    <mergeCell ref="I12:J12"/>
    <mergeCell ref="M12:N12"/>
    <mergeCell ref="Q8:R8"/>
    <mergeCell ref="AA8:AB8"/>
    <mergeCell ref="S9:T9"/>
    <mergeCell ref="AA9:AB9"/>
    <mergeCell ref="M6:N6"/>
    <mergeCell ref="AA6:AB6"/>
    <mergeCell ref="O7:P7"/>
    <mergeCell ref="AA7:AB7"/>
    <mergeCell ref="I4:J4"/>
    <mergeCell ref="AA4:AB4"/>
    <mergeCell ref="K5:L5"/>
    <mergeCell ref="AA5:AB5"/>
    <mergeCell ref="AA1:AB1"/>
    <mergeCell ref="E2:F2"/>
    <mergeCell ref="AA2:AB2"/>
    <mergeCell ref="G3:H3"/>
    <mergeCell ref="AA3:AB3"/>
    <mergeCell ref="S1:T1"/>
    <mergeCell ref="U1:V1"/>
    <mergeCell ref="W1:X1"/>
    <mergeCell ref="Y1:Z1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  <rowBreaks count="1" manualBreakCount="1">
    <brk id="1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129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130</v>
      </c>
      <c r="C2" s="68"/>
      <c r="D2" s="69" t="s">
        <v>131</v>
      </c>
      <c r="E2" s="116"/>
      <c r="F2" s="116"/>
      <c r="G2" s="4">
        <f>T11</f>
        <v>1</v>
      </c>
      <c r="H2" s="5">
        <f>S11</f>
        <v>2</v>
      </c>
      <c r="I2" s="6">
        <f>S9</f>
        <v>2</v>
      </c>
      <c r="J2" s="7">
        <f>T9</f>
        <v>0</v>
      </c>
      <c r="K2" s="6">
        <f>S7</f>
        <v>2</v>
      </c>
      <c r="L2" s="7">
        <f>T7</f>
        <v>0</v>
      </c>
      <c r="M2" s="9">
        <f>IF(ISBLANK(B2),"",SUM(G7,K7,O7,G9,K9,O9,H11,L11,P11))</f>
        <v>16</v>
      </c>
      <c r="N2" s="10">
        <f>IF(ISBLANK(B2),"",SUM(H7,L7,P7,H9,L9,P9,G11,K11,O11))</f>
        <v>8</v>
      </c>
      <c r="O2" s="9">
        <f>IF(ISBLANK(B2),"",SUM(G2,I2,K2))</f>
        <v>5</v>
      </c>
      <c r="P2" s="10">
        <f>IF(ISBLANK(B2),"",SUM(H2,J2,L2))</f>
        <v>2</v>
      </c>
      <c r="Q2" s="9">
        <f>IF(ISBLANK(B2),"",IF(G2=2,1,0)+IF(I2=2,1,0)+IF(K2=2,1,0))</f>
        <v>2</v>
      </c>
      <c r="R2" s="10">
        <f>IF(ISBLANK(B2),"",IF(H2=2,1,0)+IF(J2=2,1,0)+IF(L2=2,1,0))</f>
        <v>1</v>
      </c>
      <c r="S2" s="117">
        <v>2</v>
      </c>
      <c r="T2" s="117"/>
    </row>
    <row r="3" spans="1:20" ht="33" customHeight="1">
      <c r="A3" s="11">
        <v>2</v>
      </c>
      <c r="B3" s="67" t="s">
        <v>132</v>
      </c>
      <c r="C3" s="70"/>
      <c r="D3" s="71" t="s">
        <v>8</v>
      </c>
      <c r="E3" s="9">
        <f>S11</f>
        <v>2</v>
      </c>
      <c r="F3" s="10">
        <f>T11</f>
        <v>1</v>
      </c>
      <c r="G3" s="116"/>
      <c r="H3" s="116"/>
      <c r="I3" s="13">
        <f>S8</f>
        <v>2</v>
      </c>
      <c r="J3" s="14">
        <f>T8</f>
        <v>1</v>
      </c>
      <c r="K3" s="15">
        <f>T10</f>
        <v>2</v>
      </c>
      <c r="L3" s="16">
        <f>S10</f>
        <v>0</v>
      </c>
      <c r="M3" s="19">
        <f>IF(ISBLANK(B3),"",SUM(G8,K8,O8,H10,L10,P10,G11,K11,O11))</f>
        <v>19</v>
      </c>
      <c r="N3" s="20">
        <f>IF(ISBLANK(B3),"",SUM(H8,L8,P8,G10,K10,O10,H11,L11,P11))</f>
        <v>9</v>
      </c>
      <c r="O3" s="19">
        <f>IF(ISBLANK(B3),"",SUM(E3,I3,K3))</f>
        <v>6</v>
      </c>
      <c r="P3" s="20">
        <f>IF(ISBLANK(B3),"",SUM(F3,J3,L3))</f>
        <v>2</v>
      </c>
      <c r="Q3" s="19">
        <f>IF(ISBLANK(B3),"",IF(E3=2,1,0)+IF(I3=2,1,0)+IF(K3=2,1,0))</f>
        <v>3</v>
      </c>
      <c r="R3" s="20">
        <f>IF(ISBLANK(B3),"",IF(F3=2,1,0)+IF(J3=2,1,0)+IF(L3=2,1,0))</f>
        <v>0</v>
      </c>
      <c r="S3" s="118">
        <v>1</v>
      </c>
      <c r="T3" s="118"/>
    </row>
    <row r="4" spans="1:20" ht="33" customHeight="1">
      <c r="A4" s="11">
        <v>3</v>
      </c>
      <c r="B4" s="67" t="s">
        <v>133</v>
      </c>
      <c r="C4" s="70"/>
      <c r="D4" s="71" t="s">
        <v>134</v>
      </c>
      <c r="E4" s="19">
        <f>T9</f>
        <v>0</v>
      </c>
      <c r="F4" s="21">
        <f>S9</f>
        <v>2</v>
      </c>
      <c r="G4" s="22">
        <f>T8</f>
        <v>1</v>
      </c>
      <c r="H4" s="23">
        <f>S8</f>
        <v>2</v>
      </c>
      <c r="I4" s="116"/>
      <c r="J4" s="116"/>
      <c r="K4" s="13">
        <f>S12</f>
        <v>2</v>
      </c>
      <c r="L4" s="14">
        <f>T12</f>
        <v>0</v>
      </c>
      <c r="M4" s="19">
        <f>IF(ISBLANK(B4),"",SUM(H8,L8,P8,H9,L9,P9,G12,K12,O12))</f>
        <v>12</v>
      </c>
      <c r="N4" s="20">
        <f>IF(ISBLANK(B4),"",SUM(G8,K8,O8,G9,K9,O9,H12,L12,P12))</f>
        <v>12</v>
      </c>
      <c r="O4" s="19">
        <f>IF(ISBLANK(B4),"",SUM(G4,E4,K4))</f>
        <v>3</v>
      </c>
      <c r="P4" s="20">
        <f>IF(ISBLANK(B4),"",SUM(H4,F4,L4))</f>
        <v>4</v>
      </c>
      <c r="Q4" s="19">
        <f>IF(ISBLANK(B4),"",IF(G4=2,1,0)+IF(E4=2,1,0)+IF(K4=2,1,0))</f>
        <v>1</v>
      </c>
      <c r="R4" s="20">
        <f>IF(ISBLANK(B4),"",IF(H4=2,1,0)+IF(F4=2,1,0)+IF(L4=2,1,0))</f>
        <v>2</v>
      </c>
      <c r="S4" s="118">
        <v>3</v>
      </c>
      <c r="T4" s="118"/>
    </row>
    <row r="5" spans="1:20" ht="33" customHeight="1">
      <c r="A5" s="11">
        <v>4</v>
      </c>
      <c r="B5" s="67" t="s">
        <v>135</v>
      </c>
      <c r="C5" s="70"/>
      <c r="D5" s="71" t="s">
        <v>136</v>
      </c>
      <c r="E5" s="19">
        <f>T7</f>
        <v>0</v>
      </c>
      <c r="F5" s="21">
        <f>S7</f>
        <v>2</v>
      </c>
      <c r="G5" s="24">
        <f>S10</f>
        <v>0</v>
      </c>
      <c r="H5" s="21">
        <f>T10</f>
        <v>2</v>
      </c>
      <c r="I5" s="25">
        <f>T12</f>
        <v>0</v>
      </c>
      <c r="J5" s="23">
        <f>S12</f>
        <v>2</v>
      </c>
      <c r="K5" s="116"/>
      <c r="L5" s="116"/>
      <c r="M5" s="19">
        <f>IF(ISBLANK(B5),"",SUM(H7,L7,P7,G10,K10,O10,H12,L12,P12))</f>
        <v>0</v>
      </c>
      <c r="N5" s="20">
        <f>IF(ISBLANK(B5),"",SUM(G7,K7,O7,H10,L10,P10,G12,K12,O12))</f>
        <v>18</v>
      </c>
      <c r="O5" s="19">
        <f>IF(ISBLANK(B5),"",SUM(E5,I5,G5))</f>
        <v>0</v>
      </c>
      <c r="P5" s="20">
        <f>IF(ISBLANK(B5),"",SUM(F5,J5,H5))</f>
        <v>6</v>
      </c>
      <c r="Q5" s="19">
        <f>IF(ISBLANK(B5),"",IF(E5=2,1,0)+IF(I5=2,1,0)+IF(G5=2,1,0))</f>
        <v>0</v>
      </c>
      <c r="R5" s="20">
        <f>IF(ISBLANK(B5),"",IF(F5=2,1,0)+IF(J5=2,1,0)+IF(H5=2,1,0))</f>
        <v>3</v>
      </c>
      <c r="S5" s="118">
        <v>4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Düser/Krüger/Block</v>
      </c>
      <c r="C7" s="38" t="s">
        <v>22</v>
      </c>
      <c r="D7" s="39" t="str">
        <f>IF(ISBLANK(B5),"",B5)</f>
        <v>Dibowski / von Salzen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3</v>
      </c>
      <c r="L7" s="39">
        <v>0</v>
      </c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0</v>
      </c>
    </row>
    <row r="8" spans="1:20" ht="12.75">
      <c r="A8" s="53" t="s">
        <v>41</v>
      </c>
      <c r="B8" s="54" t="str">
        <f>IF(ISBLANK(B3),"",B3)</f>
        <v>Döhler/Schroeter / Groh</v>
      </c>
      <c r="C8" s="55" t="s">
        <v>22</v>
      </c>
      <c r="D8" s="56" t="str">
        <f>IF(ISBLANK(B4),"",B4)</f>
        <v>Janssen/Kunkel</v>
      </c>
      <c r="E8" s="123" t="s">
        <v>23</v>
      </c>
      <c r="F8" s="123"/>
      <c r="G8" s="57">
        <v>3</v>
      </c>
      <c r="H8" s="58">
        <v>0</v>
      </c>
      <c r="I8" s="123" t="s">
        <v>24</v>
      </c>
      <c r="J8" s="123"/>
      <c r="K8" s="57">
        <v>0</v>
      </c>
      <c r="L8" s="56">
        <v>3</v>
      </c>
      <c r="M8" s="123" t="s">
        <v>25</v>
      </c>
      <c r="N8" s="123"/>
      <c r="O8" s="57">
        <v>3</v>
      </c>
      <c r="P8" s="58">
        <v>2</v>
      </c>
      <c r="Q8" s="59" t="s">
        <v>26</v>
      </c>
      <c r="R8" s="56"/>
      <c r="S8" s="60">
        <f t="shared" si="0"/>
        <v>2</v>
      </c>
      <c r="T8" s="61">
        <f t="shared" si="1"/>
        <v>1</v>
      </c>
    </row>
    <row r="9" spans="1:20" ht="12.75">
      <c r="A9" s="62" t="s">
        <v>63</v>
      </c>
      <c r="B9" s="38" t="str">
        <f>IF(ISBLANK(B2),"",B2)</f>
        <v>Düser/Krüger/Block</v>
      </c>
      <c r="C9" s="63" t="s">
        <v>22</v>
      </c>
      <c r="D9" s="39" t="str">
        <f>IF(ISBLANK(B4),"",B4)</f>
        <v>Janssen/Kunkel</v>
      </c>
      <c r="E9" s="121" t="s">
        <v>23</v>
      </c>
      <c r="F9" s="121"/>
      <c r="G9" s="40">
        <v>3</v>
      </c>
      <c r="H9" s="41">
        <v>1</v>
      </c>
      <c r="I9" s="121" t="s">
        <v>24</v>
      </c>
      <c r="J9" s="121"/>
      <c r="K9" s="40">
        <v>3</v>
      </c>
      <c r="L9" s="39">
        <v>0</v>
      </c>
      <c r="M9" s="121" t="s">
        <v>25</v>
      </c>
      <c r="N9" s="121"/>
      <c r="O9" s="40"/>
      <c r="P9" s="41"/>
      <c r="Q9" s="38" t="s">
        <v>26</v>
      </c>
      <c r="R9" s="39"/>
      <c r="S9" s="42">
        <f t="shared" si="0"/>
        <v>2</v>
      </c>
      <c r="T9" s="43">
        <f t="shared" si="1"/>
        <v>0</v>
      </c>
    </row>
    <row r="10" spans="1:20" ht="12.75">
      <c r="A10" s="65" t="s">
        <v>43</v>
      </c>
      <c r="B10" s="59" t="str">
        <f>IF(ISBLANK(B5),"",B5)</f>
        <v>Dibowski / von Salzen</v>
      </c>
      <c r="C10" s="55" t="s">
        <v>22</v>
      </c>
      <c r="D10" s="56" t="str">
        <f>IF(ISBLANK(B3),"",B3)</f>
        <v>Döhler/Schroeter / Groh</v>
      </c>
      <c r="E10" s="123" t="s">
        <v>23</v>
      </c>
      <c r="F10" s="123"/>
      <c r="G10" s="57">
        <v>0</v>
      </c>
      <c r="H10" s="58">
        <v>3</v>
      </c>
      <c r="I10" s="123" t="s">
        <v>24</v>
      </c>
      <c r="J10" s="123"/>
      <c r="K10" s="57">
        <v>0</v>
      </c>
      <c r="L10" s="56">
        <v>3</v>
      </c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  <v>0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Döhler/Schroeter / Groh</v>
      </c>
      <c r="C11" s="63" t="s">
        <v>22</v>
      </c>
      <c r="D11" s="39" t="str">
        <f>IF(ISBLANK(B2),"",B2)</f>
        <v>Düser/Krüger/Block</v>
      </c>
      <c r="E11" s="121" t="s">
        <v>23</v>
      </c>
      <c r="F11" s="121"/>
      <c r="G11" s="40">
        <v>3</v>
      </c>
      <c r="H11" s="41">
        <v>0</v>
      </c>
      <c r="I11" s="121" t="s">
        <v>24</v>
      </c>
      <c r="J11" s="121"/>
      <c r="K11" s="40">
        <v>1</v>
      </c>
      <c r="L11" s="39">
        <v>3</v>
      </c>
      <c r="M11" s="121" t="s">
        <v>25</v>
      </c>
      <c r="N11" s="121"/>
      <c r="O11" s="40">
        <v>3</v>
      </c>
      <c r="P11" s="41">
        <v>1</v>
      </c>
      <c r="Q11" s="38" t="s">
        <v>26</v>
      </c>
      <c r="R11" s="39"/>
      <c r="S11" s="42">
        <f t="shared" si="0"/>
        <v>2</v>
      </c>
      <c r="T11" s="43">
        <f t="shared" si="1"/>
        <v>1</v>
      </c>
    </row>
    <row r="12" spans="1:20" ht="12.75">
      <c r="A12" s="65" t="s">
        <v>49</v>
      </c>
      <c r="B12" s="59" t="str">
        <f>IF(ISBLANK(B4),"",B4)</f>
        <v>Janssen/Kunkel</v>
      </c>
      <c r="C12" s="55" t="s">
        <v>22</v>
      </c>
      <c r="D12" s="56" t="str">
        <f>IF(ISBLANK(B5),"",B5)</f>
        <v>Dibowski / von Salzen</v>
      </c>
      <c r="E12" s="123" t="s">
        <v>23</v>
      </c>
      <c r="F12" s="123"/>
      <c r="G12" s="57">
        <v>3</v>
      </c>
      <c r="H12" s="58">
        <v>0</v>
      </c>
      <c r="I12" s="123" t="s">
        <v>24</v>
      </c>
      <c r="J12" s="123"/>
      <c r="K12" s="57">
        <v>3</v>
      </c>
      <c r="L12" s="56">
        <v>0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2</v>
      </c>
      <c r="T12" s="61">
        <f t="shared" si="1"/>
        <v>0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137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138</v>
      </c>
      <c r="C2" s="68"/>
      <c r="D2" s="69" t="s">
        <v>139</v>
      </c>
      <c r="E2" s="116"/>
      <c r="F2" s="116"/>
      <c r="G2" s="4">
        <f>T11</f>
        <v>2</v>
      </c>
      <c r="H2" s="5">
        <f>S11</f>
        <v>0</v>
      </c>
      <c r="I2" s="6">
        <f>S9</f>
        <v>2</v>
      </c>
      <c r="J2" s="7">
        <f>T9</f>
        <v>1</v>
      </c>
      <c r="K2" s="6">
        <f>S7</f>
        <v>2</v>
      </c>
      <c r="L2" s="7">
        <f>T7</f>
        <v>0</v>
      </c>
      <c r="M2" s="9">
        <f>IF(ISBLANK(B2),"",SUM(G7,K7,O7,G9,K9,O9,H11,L11,P11))</f>
        <v>20</v>
      </c>
      <c r="N2" s="10">
        <f>IF(ISBLANK(B2),"",SUM(H7,L7,P7,H9,L9,P9,G11,K11,O11))</f>
        <v>8</v>
      </c>
      <c r="O2" s="9">
        <f>IF(ISBLANK(B2),"",SUM(G2,I2,K2))</f>
        <v>6</v>
      </c>
      <c r="P2" s="10">
        <f>IF(ISBLANK(B2),"",SUM(H2,J2,L2))</f>
        <v>1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17">
        <v>1</v>
      </c>
      <c r="T2" s="117"/>
    </row>
    <row r="3" spans="1:20" ht="33" customHeight="1">
      <c r="A3" s="11">
        <v>2</v>
      </c>
      <c r="B3" s="67" t="s">
        <v>140</v>
      </c>
      <c r="C3" s="70"/>
      <c r="D3" s="71" t="s">
        <v>141</v>
      </c>
      <c r="E3" s="9">
        <f>S11</f>
        <v>0</v>
      </c>
      <c r="F3" s="10">
        <f>T11</f>
        <v>2</v>
      </c>
      <c r="G3" s="116"/>
      <c r="H3" s="116"/>
      <c r="I3" s="13">
        <f>S8</f>
        <v>0</v>
      </c>
      <c r="J3" s="14">
        <f>T8</f>
        <v>2</v>
      </c>
      <c r="K3" s="15">
        <f>T10</f>
        <v>2</v>
      </c>
      <c r="L3" s="16">
        <f>S10</f>
        <v>0</v>
      </c>
      <c r="M3" s="19">
        <f>IF(ISBLANK(B3),"",SUM(G8,K8,O8,H10,L10,P10,G11,K11,O11))</f>
        <v>8</v>
      </c>
      <c r="N3" s="20">
        <f>IF(ISBLANK(B3),"",SUM(H8,L8,P8,G10,K10,O10,H11,L11,P11))</f>
        <v>15</v>
      </c>
      <c r="O3" s="19">
        <f>IF(ISBLANK(B3),"",SUM(E3,I3,K3))</f>
        <v>2</v>
      </c>
      <c r="P3" s="20">
        <f>IF(ISBLANK(B3),"",SUM(F3,J3,L3))</f>
        <v>4</v>
      </c>
      <c r="Q3" s="19">
        <f>IF(ISBLANK(B3),"",IF(E3=2,1,0)+IF(I3=2,1,0)+IF(K3=2,1,0))</f>
        <v>1</v>
      </c>
      <c r="R3" s="20">
        <f>IF(ISBLANK(B3),"",IF(F3=2,1,0)+IF(J3=2,1,0)+IF(L3=2,1,0))</f>
        <v>2</v>
      </c>
      <c r="S3" s="118">
        <v>3</v>
      </c>
      <c r="T3" s="118"/>
    </row>
    <row r="4" spans="1:20" ht="33" customHeight="1">
      <c r="A4" s="11">
        <v>3</v>
      </c>
      <c r="B4" s="67" t="s">
        <v>142</v>
      </c>
      <c r="C4" s="70"/>
      <c r="D4" s="71" t="s">
        <v>62</v>
      </c>
      <c r="E4" s="19">
        <f>T9</f>
        <v>1</v>
      </c>
      <c r="F4" s="21">
        <f>S9</f>
        <v>2</v>
      </c>
      <c r="G4" s="22">
        <f>T8</f>
        <v>2</v>
      </c>
      <c r="H4" s="23">
        <f>S8</f>
        <v>0</v>
      </c>
      <c r="I4" s="116"/>
      <c r="J4" s="116"/>
      <c r="K4" s="13">
        <f>S12</f>
        <v>2</v>
      </c>
      <c r="L4" s="14">
        <f>T12</f>
        <v>1</v>
      </c>
      <c r="M4" s="19">
        <f>IF(ISBLANK(B4),"",SUM(H8,L8,P8,H9,L9,P9,G12,K12,O12))</f>
        <v>18</v>
      </c>
      <c r="N4" s="20">
        <f>IF(ISBLANK(B4),"",SUM(G8,K8,O8,G9,K9,O9,H12,L12,P12))</f>
        <v>11</v>
      </c>
      <c r="O4" s="19">
        <f>IF(ISBLANK(B4),"",SUM(G4,E4,K4))</f>
        <v>5</v>
      </c>
      <c r="P4" s="20">
        <f>IF(ISBLANK(B4),"",SUM(H4,F4,L4))</f>
        <v>3</v>
      </c>
      <c r="Q4" s="19">
        <f>IF(ISBLANK(B4),"",IF(G4=2,1,0)+IF(E4=2,1,0)+IF(K4=2,1,0))</f>
        <v>2</v>
      </c>
      <c r="R4" s="20">
        <f>IF(ISBLANK(B4),"",IF(H4=2,1,0)+IF(F4=2,1,0)+IF(L4=2,1,0))</f>
        <v>1</v>
      </c>
      <c r="S4" s="118">
        <v>2</v>
      </c>
      <c r="T4" s="118"/>
    </row>
    <row r="5" spans="1:20" ht="33" customHeight="1">
      <c r="A5" s="11">
        <v>4</v>
      </c>
      <c r="B5" s="67" t="s">
        <v>143</v>
      </c>
      <c r="C5" s="70"/>
      <c r="D5" s="71" t="s">
        <v>116</v>
      </c>
      <c r="E5" s="19">
        <f>T7</f>
        <v>0</v>
      </c>
      <c r="F5" s="21">
        <f>S7</f>
        <v>2</v>
      </c>
      <c r="G5" s="24">
        <f>S10</f>
        <v>0</v>
      </c>
      <c r="H5" s="21">
        <f>T10</f>
        <v>2</v>
      </c>
      <c r="I5" s="25">
        <f>T12</f>
        <v>1</v>
      </c>
      <c r="J5" s="23">
        <f>S12</f>
        <v>2</v>
      </c>
      <c r="K5" s="116"/>
      <c r="L5" s="116"/>
      <c r="M5" s="19">
        <f>IF(ISBLANK(B5),"",SUM(H7,L7,P7,G10,K10,O10,H12,L12,P12))</f>
        <v>7</v>
      </c>
      <c r="N5" s="20">
        <f>IF(ISBLANK(B5),"",SUM(G7,K7,O7,H10,L10,P10,G12,K12,O12))</f>
        <v>19</v>
      </c>
      <c r="O5" s="19">
        <f>IF(ISBLANK(B5),"",SUM(E5,I5,G5))</f>
        <v>1</v>
      </c>
      <c r="P5" s="20">
        <f>IF(ISBLANK(B5),"",SUM(F5,J5,H5))</f>
        <v>6</v>
      </c>
      <c r="Q5" s="19">
        <f>IF(ISBLANK(B5),"",IF(E5=2,1,0)+IF(I5=2,1,0)+IF(G5=2,1,0))</f>
        <v>0</v>
      </c>
      <c r="R5" s="20">
        <f>IF(ISBLANK(B5),"",IF(F5=2,1,0)+IF(J5=2,1,0)+IF(H5=2,1,0))</f>
        <v>3</v>
      </c>
      <c r="S5" s="118">
        <v>4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Hildebrandt/Neumann</v>
      </c>
      <c r="C7" s="38" t="s">
        <v>22</v>
      </c>
      <c r="D7" s="39" t="str">
        <f>IF(ISBLANK(B5),"",B5)</f>
        <v>Schröder/Biermann, Diana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3</v>
      </c>
      <c r="L7" s="39">
        <v>1</v>
      </c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0</v>
      </c>
    </row>
    <row r="8" spans="1:20" ht="12.75">
      <c r="A8" s="53" t="s">
        <v>41</v>
      </c>
      <c r="B8" s="54" t="str">
        <f>IF(ISBLANK(B3),"",B3)</f>
        <v>Schlär/Immer</v>
      </c>
      <c r="C8" s="55" t="s">
        <v>22</v>
      </c>
      <c r="D8" s="56" t="str">
        <f>IF(ISBLANK(B4),"",B4)</f>
        <v>Youssefi/Jürgens/Harff</v>
      </c>
      <c r="E8" s="123" t="s">
        <v>23</v>
      </c>
      <c r="F8" s="123"/>
      <c r="G8" s="57">
        <v>0</v>
      </c>
      <c r="H8" s="58">
        <v>3</v>
      </c>
      <c r="I8" s="123" t="s">
        <v>24</v>
      </c>
      <c r="J8" s="123"/>
      <c r="K8" s="57">
        <v>0</v>
      </c>
      <c r="L8" s="56">
        <v>3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0</v>
      </c>
      <c r="T8" s="61">
        <f t="shared" si="1"/>
        <v>2</v>
      </c>
    </row>
    <row r="9" spans="1:20" ht="12.75">
      <c r="A9" s="62" t="s">
        <v>63</v>
      </c>
      <c r="B9" s="38" t="str">
        <f>IF(ISBLANK(B2),"",B2)</f>
        <v>Hildebrandt/Neumann</v>
      </c>
      <c r="C9" s="63" t="s">
        <v>22</v>
      </c>
      <c r="D9" s="39" t="str">
        <f>IF(ISBLANK(B4),"",B4)</f>
        <v>Youssefi/Jürgens/Harff</v>
      </c>
      <c r="E9" s="121" t="s">
        <v>23</v>
      </c>
      <c r="F9" s="121"/>
      <c r="G9" s="40">
        <v>3</v>
      </c>
      <c r="H9" s="41">
        <v>1</v>
      </c>
      <c r="I9" s="121" t="s">
        <v>24</v>
      </c>
      <c r="J9" s="121"/>
      <c r="K9" s="40">
        <v>2</v>
      </c>
      <c r="L9" s="39">
        <v>3</v>
      </c>
      <c r="M9" s="121" t="s">
        <v>25</v>
      </c>
      <c r="N9" s="121"/>
      <c r="O9" s="40">
        <v>3</v>
      </c>
      <c r="P9" s="41">
        <v>1</v>
      </c>
      <c r="Q9" s="38" t="s">
        <v>26</v>
      </c>
      <c r="R9" s="39"/>
      <c r="S9" s="42">
        <f t="shared" si="0"/>
        <v>2</v>
      </c>
      <c r="T9" s="43">
        <f t="shared" si="1"/>
        <v>1</v>
      </c>
    </row>
    <row r="10" spans="1:20" ht="12.75">
      <c r="A10" s="65" t="s">
        <v>43</v>
      </c>
      <c r="B10" s="59" t="str">
        <f>IF(ISBLANK(B5),"",B5)</f>
        <v>Schröder/Biermann, Diana</v>
      </c>
      <c r="C10" s="55" t="s">
        <v>22</v>
      </c>
      <c r="D10" s="56" t="str">
        <f>IF(ISBLANK(B3),"",B3)</f>
        <v>Schlär/Immer</v>
      </c>
      <c r="E10" s="123" t="s">
        <v>23</v>
      </c>
      <c r="F10" s="123"/>
      <c r="G10" s="57">
        <v>1</v>
      </c>
      <c r="H10" s="58">
        <v>3</v>
      </c>
      <c r="I10" s="123" t="s">
        <v>24</v>
      </c>
      <c r="J10" s="123"/>
      <c r="K10" s="57">
        <v>2</v>
      </c>
      <c r="L10" s="56">
        <v>3</v>
      </c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  <v>0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Schlär/Immer</v>
      </c>
      <c r="C11" s="63" t="s">
        <v>22</v>
      </c>
      <c r="D11" s="39" t="str">
        <f>IF(ISBLANK(B2),"",B2)</f>
        <v>Hildebrandt/Neumann</v>
      </c>
      <c r="E11" s="121" t="s">
        <v>23</v>
      </c>
      <c r="F11" s="121"/>
      <c r="G11" s="40">
        <v>1</v>
      </c>
      <c r="H11" s="41">
        <v>3</v>
      </c>
      <c r="I11" s="121" t="s">
        <v>24</v>
      </c>
      <c r="J11" s="121"/>
      <c r="K11" s="40">
        <v>1</v>
      </c>
      <c r="L11" s="39">
        <v>3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0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Youssefi/Jürgens/Harff</v>
      </c>
      <c r="C12" s="55" t="s">
        <v>22</v>
      </c>
      <c r="D12" s="56" t="str">
        <f>IF(ISBLANK(B5),"",B5)</f>
        <v>Schröder/Biermann, Diana</v>
      </c>
      <c r="E12" s="123" t="s">
        <v>23</v>
      </c>
      <c r="F12" s="123"/>
      <c r="G12" s="57">
        <v>1</v>
      </c>
      <c r="H12" s="58">
        <v>3</v>
      </c>
      <c r="I12" s="123" t="s">
        <v>24</v>
      </c>
      <c r="J12" s="123"/>
      <c r="K12" s="57">
        <v>3</v>
      </c>
      <c r="L12" s="56">
        <v>0</v>
      </c>
      <c r="M12" s="123" t="s">
        <v>25</v>
      </c>
      <c r="N12" s="123"/>
      <c r="O12" s="57">
        <v>3</v>
      </c>
      <c r="P12" s="58">
        <v>0</v>
      </c>
      <c r="Q12" s="59" t="s">
        <v>26</v>
      </c>
      <c r="R12" s="56"/>
      <c r="S12" s="60">
        <f t="shared" si="0"/>
        <v>2</v>
      </c>
      <c r="T12" s="61">
        <f t="shared" si="1"/>
        <v>1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4" sqref="D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7" t="s">
        <v>144</v>
      </c>
      <c r="B1" s="127"/>
      <c r="C1" s="127"/>
      <c r="D1" s="127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/>
      <c r="C2" s="68"/>
      <c r="D2" s="69"/>
      <c r="E2" s="116"/>
      <c r="F2" s="116"/>
      <c r="G2" s="4">
        <f>T11</f>
      </c>
      <c r="H2" s="5">
        <f>S11</f>
      </c>
      <c r="I2" s="6">
        <f>S9</f>
      </c>
      <c r="J2" s="7">
        <f>T9</f>
      </c>
      <c r="K2" s="6">
        <f>S7</f>
      </c>
      <c r="L2" s="7">
        <f>T7</f>
      </c>
      <c r="M2" s="9">
        <f>IF(ISBLANK(B2),"",SUM(G7,K7,O7,G9,K9,O9,H11,L11,P11))</f>
      </c>
      <c r="N2" s="10">
        <f>IF(ISBLANK(B2),"",SUM(H7,L7,P7,H9,L9,P9,G11,K11,O11))</f>
      </c>
      <c r="O2" s="9">
        <f>IF(ISBLANK(B2),"",SUM(G2,I2,K2))</f>
      </c>
      <c r="P2" s="10">
        <f>IF(ISBLANK(B2),"",SUM(H2,J2,L2))</f>
      </c>
      <c r="Q2" s="9">
        <f>IF(ISBLANK(B2),"",IF(G2=2,1,0)+IF(I2=2,1,0)+IF(K2=2,1,0))</f>
      </c>
      <c r="R2" s="10">
        <f>IF(ISBLANK(B2),"",IF(H2=2,1,0)+IF(J2=2,1,0)+IF(L2=2,1,0))</f>
      </c>
      <c r="S2" s="117"/>
      <c r="T2" s="117"/>
    </row>
    <row r="3" spans="1:20" ht="33" customHeight="1">
      <c r="A3" s="11">
        <v>2</v>
      </c>
      <c r="B3" s="67" t="s">
        <v>145</v>
      </c>
      <c r="C3" s="70"/>
      <c r="D3" s="71" t="s">
        <v>141</v>
      </c>
      <c r="E3" s="9">
        <f>S11</f>
      </c>
      <c r="F3" s="10">
        <f>T11</f>
      </c>
      <c r="G3" s="116"/>
      <c r="H3" s="116"/>
      <c r="I3" s="13">
        <f>S8</f>
        <v>2</v>
      </c>
      <c r="J3" s="14">
        <f>T8</f>
        <v>0</v>
      </c>
      <c r="K3" s="15">
        <f>T10</f>
        <v>1</v>
      </c>
      <c r="L3" s="16">
        <f>S10</f>
        <v>2</v>
      </c>
      <c r="M3" s="19">
        <f>IF(ISBLANK(B3),"",SUM(G8,K8,O8,H10,L10,P10,G11,K11,O11))</f>
        <v>11</v>
      </c>
      <c r="N3" s="20">
        <f>IF(ISBLANK(B3),"",SUM(H8,L8,P8,G10,K10,O10,H11,L11,P11))</f>
        <v>10</v>
      </c>
      <c r="O3" s="19">
        <f>IF(ISBLANK(B3),"",SUM(E3,I3,K3))</f>
        <v>3</v>
      </c>
      <c r="P3" s="20">
        <f>IF(ISBLANK(B3),"",SUM(F3,J3,L3))</f>
        <v>2</v>
      </c>
      <c r="Q3" s="19">
        <f>IF(ISBLANK(B3),"",IF(E3=2,1,0)+IF(I3=2,1,0)+IF(K3=2,1,0))</f>
        <v>1</v>
      </c>
      <c r="R3" s="20">
        <f>IF(ISBLANK(B3),"",IF(F3=2,1,0)+IF(J3=2,1,0)+IF(L3=2,1,0))</f>
        <v>1</v>
      </c>
      <c r="S3" s="118">
        <v>2</v>
      </c>
      <c r="T3" s="118"/>
    </row>
    <row r="4" spans="1:20" ht="33" customHeight="1">
      <c r="A4" s="11">
        <v>3</v>
      </c>
      <c r="B4" s="67" t="s">
        <v>146</v>
      </c>
      <c r="C4" s="70"/>
      <c r="D4" s="71" t="s">
        <v>58</v>
      </c>
      <c r="E4" s="19">
        <f>T9</f>
      </c>
      <c r="F4" s="21">
        <f>S9</f>
      </c>
      <c r="G4" s="22">
        <f>T8</f>
        <v>0</v>
      </c>
      <c r="H4" s="23">
        <f>S8</f>
        <v>2</v>
      </c>
      <c r="I4" s="116"/>
      <c r="J4" s="116"/>
      <c r="K4" s="13">
        <f>S12</f>
        <v>0</v>
      </c>
      <c r="L4" s="14">
        <f>T12</f>
        <v>2</v>
      </c>
      <c r="M4" s="19">
        <f>IF(ISBLANK(B4),"",SUM(H8,L8,P8,H9,L9,P9,G12,K12,O12))</f>
        <v>2</v>
      </c>
      <c r="N4" s="20">
        <f>IF(ISBLANK(B4),"",SUM(G8,K8,O8,G9,K9,O9,H12,L12,P12))</f>
        <v>12</v>
      </c>
      <c r="O4" s="19">
        <f>IF(ISBLANK(B4),"",SUM(G4,E4,K4))</f>
        <v>0</v>
      </c>
      <c r="P4" s="20">
        <f>IF(ISBLANK(B4),"",SUM(H4,F4,L4))</f>
        <v>4</v>
      </c>
      <c r="Q4" s="19">
        <f>IF(ISBLANK(B4),"",IF(G4=2,1,0)+IF(E4=2,1,0)+IF(K4=2,1,0))</f>
        <v>0</v>
      </c>
      <c r="R4" s="20">
        <f>IF(ISBLANK(B4),"",IF(H4=2,1,0)+IF(F4=2,1,0)+IF(L4=2,1,0))</f>
        <v>2</v>
      </c>
      <c r="S4" s="118">
        <v>3</v>
      </c>
      <c r="T4" s="118"/>
    </row>
    <row r="5" spans="1:20" ht="33" customHeight="1">
      <c r="A5" s="11">
        <v>4</v>
      </c>
      <c r="B5" s="110" t="s">
        <v>147</v>
      </c>
      <c r="C5" s="70"/>
      <c r="D5" s="71" t="s">
        <v>148</v>
      </c>
      <c r="E5" s="19">
        <f>T7</f>
      </c>
      <c r="F5" s="21">
        <f>S7</f>
      </c>
      <c r="G5" s="24">
        <f>S10</f>
        <v>2</v>
      </c>
      <c r="H5" s="21">
        <f>T10</f>
        <v>1</v>
      </c>
      <c r="I5" s="25">
        <f>T12</f>
        <v>2</v>
      </c>
      <c r="J5" s="23">
        <f>S12</f>
        <v>0</v>
      </c>
      <c r="K5" s="116"/>
      <c r="L5" s="116"/>
      <c r="M5" s="19">
        <f>IF(ISBLANK(B5),"",SUM(H7,L7,P7,G10,K10,O10,H12,L12,P12))</f>
        <v>14</v>
      </c>
      <c r="N5" s="20">
        <f>IF(ISBLANK(B5),"",SUM(G7,K7,O7,H10,L10,P10,G12,K12,O12))</f>
        <v>5</v>
      </c>
      <c r="O5" s="19">
        <f>IF(ISBLANK(B5),"",SUM(E5,I5,G5))</f>
        <v>4</v>
      </c>
      <c r="P5" s="20">
        <f>IF(ISBLANK(B5),"",SUM(F5,J5,H5))</f>
        <v>1</v>
      </c>
      <c r="Q5" s="19">
        <f>IF(ISBLANK(B5),"",IF(E5=2,1,0)+IF(I5=2,1,0)+IF(G5=2,1,0))</f>
        <v>2</v>
      </c>
      <c r="R5" s="20">
        <f>IF(ISBLANK(B5),"",IF(F5=2,1,0)+IF(J5=2,1,0)+IF(H5=2,1,0))</f>
        <v>0</v>
      </c>
      <c r="S5" s="118">
        <v>1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>
        <f>IF(ISBLANK(B2),"",B2)</f>
      </c>
      <c r="C7" s="38" t="s">
        <v>22</v>
      </c>
      <c r="D7" s="39" t="str">
        <f>IF(ISBLANK(B5),"",B5)</f>
        <v>Bertus/Ciezki</v>
      </c>
      <c r="E7" s="121" t="s">
        <v>23</v>
      </c>
      <c r="F7" s="121"/>
      <c r="G7" s="40"/>
      <c r="H7" s="41"/>
      <c r="I7" s="121" t="s">
        <v>24</v>
      </c>
      <c r="J7" s="121"/>
      <c r="K7" s="40"/>
      <c r="L7" s="39"/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</c>
      <c r="T7" s="43">
        <f aca="true" t="shared" si="1" ref="T7:T12">IF(ISBLANK(H7),"",IF(H7&gt;G7,1,0)+IF(L7&gt;K7,1,0)+IF(P7&gt;O7,1,0))</f>
      </c>
    </row>
    <row r="8" spans="1:20" ht="12.75">
      <c r="A8" s="53" t="s">
        <v>41</v>
      </c>
      <c r="B8" s="54" t="str">
        <f>IF(ISBLANK(B3),"",B3)</f>
        <v>Scherf/Riedemann</v>
      </c>
      <c r="C8" s="55" t="s">
        <v>22</v>
      </c>
      <c r="D8" s="56" t="str">
        <f>IF(ISBLANK(B4),"",B4)</f>
        <v>Kirsch/Wyßuwa</v>
      </c>
      <c r="E8" s="123" t="s">
        <v>23</v>
      </c>
      <c r="F8" s="123"/>
      <c r="G8" s="57">
        <v>3</v>
      </c>
      <c r="H8" s="58">
        <v>1</v>
      </c>
      <c r="I8" s="123" t="s">
        <v>24</v>
      </c>
      <c r="J8" s="123"/>
      <c r="K8" s="57">
        <v>3</v>
      </c>
      <c r="L8" s="56">
        <v>1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2</v>
      </c>
      <c r="T8" s="61">
        <f t="shared" si="1"/>
        <v>0</v>
      </c>
    </row>
    <row r="9" spans="1:20" ht="12.75">
      <c r="A9" s="62" t="s">
        <v>63</v>
      </c>
      <c r="B9" s="38">
        <f>IF(ISBLANK(B2),"",B2)</f>
      </c>
      <c r="C9" s="63" t="s">
        <v>22</v>
      </c>
      <c r="D9" s="39" t="str">
        <f>IF(ISBLANK(B4),"",B4)</f>
        <v>Kirsch/Wyßuwa</v>
      </c>
      <c r="E9" s="121" t="s">
        <v>23</v>
      </c>
      <c r="F9" s="121"/>
      <c r="G9" s="40"/>
      <c r="H9" s="41"/>
      <c r="I9" s="121" t="s">
        <v>24</v>
      </c>
      <c r="J9" s="121"/>
      <c r="K9" s="40"/>
      <c r="L9" s="39"/>
      <c r="M9" s="121" t="s">
        <v>25</v>
      </c>
      <c r="N9" s="121"/>
      <c r="O9" s="40"/>
      <c r="P9" s="41"/>
      <c r="Q9" s="38" t="s">
        <v>26</v>
      </c>
      <c r="R9" s="39"/>
      <c r="S9" s="42">
        <f t="shared" si="0"/>
      </c>
      <c r="T9" s="43">
        <f t="shared" si="1"/>
      </c>
    </row>
    <row r="10" spans="1:20" ht="12.75">
      <c r="A10" s="65" t="s">
        <v>43</v>
      </c>
      <c r="B10" s="59" t="str">
        <f>IF(ISBLANK(B5),"",B5)</f>
        <v>Bertus/Ciezki</v>
      </c>
      <c r="C10" s="55" t="s">
        <v>22</v>
      </c>
      <c r="D10" s="56" t="str">
        <f>IF(ISBLANK(B3),"",B3)</f>
        <v>Scherf/Riedemann</v>
      </c>
      <c r="E10" s="123" t="s">
        <v>23</v>
      </c>
      <c r="F10" s="123"/>
      <c r="G10" s="57">
        <v>2</v>
      </c>
      <c r="H10" s="58">
        <v>3</v>
      </c>
      <c r="I10" s="123" t="s">
        <v>24</v>
      </c>
      <c r="J10" s="123"/>
      <c r="K10" s="57">
        <v>3</v>
      </c>
      <c r="L10" s="56">
        <v>0</v>
      </c>
      <c r="M10" s="123" t="s">
        <v>25</v>
      </c>
      <c r="N10" s="123"/>
      <c r="O10" s="57">
        <v>3</v>
      </c>
      <c r="P10" s="58">
        <v>2</v>
      </c>
      <c r="Q10" s="59" t="s">
        <v>26</v>
      </c>
      <c r="R10" s="56"/>
      <c r="S10" s="60">
        <f t="shared" si="0"/>
        <v>2</v>
      </c>
      <c r="T10" s="61">
        <f t="shared" si="1"/>
        <v>1</v>
      </c>
    </row>
    <row r="11" spans="1:20" ht="12.75">
      <c r="A11" s="62" t="s">
        <v>64</v>
      </c>
      <c r="B11" s="38" t="str">
        <f>IF(ISBLANK(B3),"",B3)</f>
        <v>Scherf/Riedemann</v>
      </c>
      <c r="C11" s="63" t="s">
        <v>22</v>
      </c>
      <c r="D11" s="39">
        <f>IF(ISBLANK(B2),"",B2)</f>
      </c>
      <c r="E11" s="121" t="s">
        <v>23</v>
      </c>
      <c r="F11" s="121"/>
      <c r="G11" s="40"/>
      <c r="H11" s="41"/>
      <c r="I11" s="121" t="s">
        <v>24</v>
      </c>
      <c r="J11" s="121"/>
      <c r="K11" s="40"/>
      <c r="L11" s="39"/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</c>
      <c r="T11" s="43">
        <f t="shared" si="1"/>
      </c>
    </row>
    <row r="12" spans="1:20" ht="12.75">
      <c r="A12" s="65" t="s">
        <v>49</v>
      </c>
      <c r="B12" s="59" t="str">
        <f>IF(ISBLANK(B4),"",B4)</f>
        <v>Kirsch/Wyßuwa</v>
      </c>
      <c r="C12" s="55" t="s">
        <v>22</v>
      </c>
      <c r="D12" s="56" t="str">
        <f>IF(ISBLANK(B5),"",B5)</f>
        <v>Bertus/Ciezki</v>
      </c>
      <c r="E12" s="123" t="s">
        <v>23</v>
      </c>
      <c r="F12" s="123"/>
      <c r="G12" s="57">
        <v>0</v>
      </c>
      <c r="H12" s="58">
        <v>3</v>
      </c>
      <c r="I12" s="123" t="s">
        <v>24</v>
      </c>
      <c r="J12" s="123"/>
      <c r="K12" s="57">
        <v>0</v>
      </c>
      <c r="L12" s="56">
        <v>3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0</v>
      </c>
      <c r="T12" s="61">
        <f t="shared" si="1"/>
        <v>2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4" sqref="D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7" t="s">
        <v>149</v>
      </c>
      <c r="B1" s="127"/>
      <c r="C1" s="127"/>
      <c r="D1" s="127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150</v>
      </c>
      <c r="C2" s="68"/>
      <c r="D2" s="69" t="s">
        <v>58</v>
      </c>
      <c r="E2" s="116"/>
      <c r="F2" s="116"/>
      <c r="G2" s="4">
        <f>T11</f>
        <v>0</v>
      </c>
      <c r="H2" s="5">
        <f>S11</f>
        <v>2</v>
      </c>
      <c r="I2" s="6">
        <f>S9</f>
        <v>2</v>
      </c>
      <c r="J2" s="7">
        <f>T9</f>
        <v>0</v>
      </c>
      <c r="K2" s="6">
        <f>S7</f>
        <v>2</v>
      </c>
      <c r="L2" s="7">
        <f>T7</f>
        <v>0</v>
      </c>
      <c r="M2" s="9">
        <f>IF(ISBLANK(B2),"",SUM(G7,K7,O7,G9,K9,O9,H11,L11,P11))</f>
        <v>14</v>
      </c>
      <c r="N2" s="10">
        <f>IF(ISBLANK(B2),"",SUM(H7,L7,P7,H9,L9,P9,G11,K11,O11))</f>
        <v>13</v>
      </c>
      <c r="O2" s="9">
        <f>IF(ISBLANK(B2),"",SUM(G2,I2,K2))</f>
        <v>4</v>
      </c>
      <c r="P2" s="10">
        <f>IF(ISBLANK(B2),"",SUM(H2,J2,L2))</f>
        <v>2</v>
      </c>
      <c r="Q2" s="9">
        <f>IF(ISBLANK(B2),"",IF(G2=2,1,0)+IF(I2=2,1,0)+IF(K2=2,1,0))</f>
        <v>2</v>
      </c>
      <c r="R2" s="10">
        <f>IF(ISBLANK(B2),"",IF(H2=2,1,0)+IF(J2=2,1,0)+IF(L2=2,1,0))</f>
        <v>1</v>
      </c>
      <c r="S2" s="117">
        <v>2</v>
      </c>
      <c r="T2" s="117"/>
    </row>
    <row r="3" spans="1:20" ht="33" customHeight="1">
      <c r="A3" s="11">
        <v>2</v>
      </c>
      <c r="B3" s="67" t="s">
        <v>151</v>
      </c>
      <c r="C3" s="70"/>
      <c r="D3" s="71" t="s">
        <v>152</v>
      </c>
      <c r="E3" s="9">
        <f>S11</f>
        <v>2</v>
      </c>
      <c r="F3" s="10">
        <f>T11</f>
        <v>0</v>
      </c>
      <c r="G3" s="116"/>
      <c r="H3" s="116"/>
      <c r="I3" s="13">
        <f>S8</f>
        <v>2</v>
      </c>
      <c r="J3" s="14">
        <f>T8</f>
        <v>0</v>
      </c>
      <c r="K3" s="15">
        <f>T10</f>
        <v>2</v>
      </c>
      <c r="L3" s="16">
        <f>S10</f>
        <v>0</v>
      </c>
      <c r="M3" s="19">
        <f>IF(ISBLANK(B3),"",SUM(G8,K8,O8,H10,L10,P10,G11,K11,O11))</f>
        <v>18</v>
      </c>
      <c r="N3" s="20">
        <f>IF(ISBLANK(B3),"",SUM(H8,L8,P8,G10,K10,O10,H11,L11,P11))</f>
        <v>4</v>
      </c>
      <c r="O3" s="19">
        <f>IF(ISBLANK(B3),"",SUM(E3,I3,K3))</f>
        <v>6</v>
      </c>
      <c r="P3" s="20">
        <f>IF(ISBLANK(B3),"",SUM(F3,J3,L3))</f>
        <v>0</v>
      </c>
      <c r="Q3" s="19">
        <f>IF(ISBLANK(B3),"",IF(E3=2,1,0)+IF(I3=2,1,0)+IF(K3=2,1,0))</f>
        <v>3</v>
      </c>
      <c r="R3" s="20">
        <f>IF(ISBLANK(B3),"",IF(F3=2,1,0)+IF(J3=2,1,0)+IF(L3=2,1,0))</f>
        <v>0</v>
      </c>
      <c r="S3" s="118">
        <v>1</v>
      </c>
      <c r="T3" s="118"/>
    </row>
    <row r="4" spans="1:20" ht="33" customHeight="1">
      <c r="A4" s="11">
        <v>3</v>
      </c>
      <c r="B4" s="67" t="s">
        <v>153</v>
      </c>
      <c r="C4" s="70"/>
      <c r="D4" s="71" t="s">
        <v>154</v>
      </c>
      <c r="E4" s="19">
        <f>T9</f>
        <v>0</v>
      </c>
      <c r="F4" s="21">
        <f>S9</f>
        <v>2</v>
      </c>
      <c r="G4" s="22">
        <f>T8</f>
        <v>0</v>
      </c>
      <c r="H4" s="23">
        <f>S8</f>
        <v>2</v>
      </c>
      <c r="I4" s="116"/>
      <c r="J4" s="116"/>
      <c r="K4" s="13">
        <f>S12</f>
        <v>0</v>
      </c>
      <c r="L4" s="14">
        <f>T12</f>
        <v>2</v>
      </c>
      <c r="M4" s="19">
        <f>IF(ISBLANK(B4),"",SUM(H8,L8,P8,H9,L9,P9,G12,K12,O12))</f>
        <v>7</v>
      </c>
      <c r="N4" s="20">
        <f>IF(ISBLANK(B4),"",SUM(G8,K8,O8,G9,K9,O9,H12,L12,P12))</f>
        <v>18</v>
      </c>
      <c r="O4" s="19">
        <f>IF(ISBLANK(B4),"",SUM(G4,E4,K4))</f>
        <v>0</v>
      </c>
      <c r="P4" s="20">
        <f>IF(ISBLANK(B4),"",SUM(H4,F4,L4))</f>
        <v>6</v>
      </c>
      <c r="Q4" s="19">
        <f>IF(ISBLANK(B4),"",IF(G4=2,1,0)+IF(E4=2,1,0)+IF(K4=2,1,0))</f>
        <v>0</v>
      </c>
      <c r="R4" s="20">
        <f>IF(ISBLANK(B4),"",IF(H4=2,1,0)+IF(F4=2,1,0)+IF(L4=2,1,0))</f>
        <v>3</v>
      </c>
      <c r="S4" s="118">
        <v>4</v>
      </c>
      <c r="T4" s="118"/>
    </row>
    <row r="5" spans="1:20" ht="33" customHeight="1">
      <c r="A5" s="11">
        <v>4</v>
      </c>
      <c r="B5" s="67" t="s">
        <v>155</v>
      </c>
      <c r="C5" s="70"/>
      <c r="D5" s="71" t="s">
        <v>78</v>
      </c>
      <c r="E5" s="19">
        <f>T7</f>
        <v>0</v>
      </c>
      <c r="F5" s="21">
        <f>S7</f>
        <v>2</v>
      </c>
      <c r="G5" s="24">
        <f>S10</f>
        <v>0</v>
      </c>
      <c r="H5" s="21">
        <f>T10</f>
        <v>2</v>
      </c>
      <c r="I5" s="25">
        <f>T12</f>
        <v>2</v>
      </c>
      <c r="J5" s="23">
        <f>S12</f>
        <v>0</v>
      </c>
      <c r="K5" s="116"/>
      <c r="L5" s="116"/>
      <c r="M5" s="19">
        <f>IF(ISBLANK(B5),"",SUM(H7,L7,P7,G10,K10,O10,H12,L12,P12))</f>
        <v>10</v>
      </c>
      <c r="N5" s="20">
        <f>IF(ISBLANK(B5),"",SUM(G7,K7,O7,H10,L10,P10,G12,K12,O12))</f>
        <v>14</v>
      </c>
      <c r="O5" s="19">
        <f>IF(ISBLANK(B5),"",SUM(E5,I5,G5))</f>
        <v>2</v>
      </c>
      <c r="P5" s="20">
        <f>IF(ISBLANK(B5),"",SUM(F5,J5,H5))</f>
        <v>4</v>
      </c>
      <c r="Q5" s="19">
        <f>IF(ISBLANK(B5),"",IF(E5=2,1,0)+IF(I5=2,1,0)+IF(G5=2,1,0))</f>
        <v>1</v>
      </c>
      <c r="R5" s="20">
        <f>IF(ISBLANK(B5),"",IF(F5=2,1,0)+IF(J5=2,1,0)+IF(H5=2,1,0))</f>
        <v>2</v>
      </c>
      <c r="S5" s="118">
        <v>3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Furch/Furch</v>
      </c>
      <c r="C7" s="38" t="s">
        <v>22</v>
      </c>
      <c r="D7" s="39" t="str">
        <f>IF(ISBLANK(B5),"",B5)</f>
        <v>Kuhlmann-Lehmkuhle/Li-Reimers</v>
      </c>
      <c r="E7" s="121" t="s">
        <v>23</v>
      </c>
      <c r="F7" s="121"/>
      <c r="G7" s="40">
        <v>3</v>
      </c>
      <c r="H7" s="41">
        <v>2</v>
      </c>
      <c r="I7" s="121" t="s">
        <v>24</v>
      </c>
      <c r="J7" s="121"/>
      <c r="K7" s="40">
        <v>3</v>
      </c>
      <c r="L7" s="39">
        <v>2</v>
      </c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0</v>
      </c>
    </row>
    <row r="8" spans="1:20" ht="12.75">
      <c r="A8" s="53" t="s">
        <v>41</v>
      </c>
      <c r="B8" s="54" t="str">
        <f>IF(ISBLANK(B3),"",B3)</f>
        <v>Bischoff/Voß</v>
      </c>
      <c r="C8" s="55" t="s">
        <v>22</v>
      </c>
      <c r="D8" s="56" t="str">
        <f>IF(ISBLANK(B4),"",B4)</f>
        <v>Schinner/Yeyrek</v>
      </c>
      <c r="E8" s="123" t="s">
        <v>23</v>
      </c>
      <c r="F8" s="123"/>
      <c r="G8" s="57">
        <v>3</v>
      </c>
      <c r="H8" s="58">
        <v>1</v>
      </c>
      <c r="I8" s="123" t="s">
        <v>24</v>
      </c>
      <c r="J8" s="123"/>
      <c r="K8" s="57">
        <v>3</v>
      </c>
      <c r="L8" s="56">
        <v>1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2</v>
      </c>
      <c r="T8" s="61">
        <f t="shared" si="1"/>
        <v>0</v>
      </c>
    </row>
    <row r="9" spans="1:20" ht="12.75">
      <c r="A9" s="62" t="s">
        <v>63</v>
      </c>
      <c r="B9" s="38" t="str">
        <f>IF(ISBLANK(B2),"",B2)</f>
        <v>Furch/Furch</v>
      </c>
      <c r="C9" s="63" t="s">
        <v>22</v>
      </c>
      <c r="D9" s="39" t="str">
        <f>IF(ISBLANK(B4),"",B4)</f>
        <v>Schinner/Yeyrek</v>
      </c>
      <c r="E9" s="121" t="s">
        <v>23</v>
      </c>
      <c r="F9" s="121"/>
      <c r="G9" s="40">
        <v>3</v>
      </c>
      <c r="H9" s="41">
        <v>1</v>
      </c>
      <c r="I9" s="121" t="s">
        <v>24</v>
      </c>
      <c r="J9" s="121"/>
      <c r="K9" s="40">
        <v>3</v>
      </c>
      <c r="L9" s="39">
        <v>2</v>
      </c>
      <c r="M9" s="121" t="s">
        <v>25</v>
      </c>
      <c r="N9" s="121"/>
      <c r="O9" s="40"/>
      <c r="P9" s="41"/>
      <c r="Q9" s="38" t="s">
        <v>26</v>
      </c>
      <c r="R9" s="39"/>
      <c r="S9" s="42">
        <f t="shared" si="0"/>
        <v>2</v>
      </c>
      <c r="T9" s="43">
        <f t="shared" si="1"/>
        <v>0</v>
      </c>
    </row>
    <row r="10" spans="1:20" ht="12.75">
      <c r="A10" s="65" t="s">
        <v>43</v>
      </c>
      <c r="B10" s="59" t="str">
        <f>IF(ISBLANK(B5),"",B5)</f>
        <v>Kuhlmann-Lehmkuhle/Li-Reimers</v>
      </c>
      <c r="C10" s="55" t="s">
        <v>22</v>
      </c>
      <c r="D10" s="56" t="str">
        <f>IF(ISBLANK(B3),"",B3)</f>
        <v>Bischoff/Voß</v>
      </c>
      <c r="E10" s="123" t="s">
        <v>23</v>
      </c>
      <c r="F10" s="123"/>
      <c r="G10" s="57">
        <v>0</v>
      </c>
      <c r="H10" s="58">
        <v>3</v>
      </c>
      <c r="I10" s="123" t="s">
        <v>24</v>
      </c>
      <c r="J10" s="123"/>
      <c r="K10" s="57">
        <v>0</v>
      </c>
      <c r="L10" s="56">
        <v>3</v>
      </c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  <v>0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Bischoff/Voß</v>
      </c>
      <c r="C11" s="63" t="s">
        <v>22</v>
      </c>
      <c r="D11" s="39" t="str">
        <f>IF(ISBLANK(B2),"",B2)</f>
        <v>Furch/Furch</v>
      </c>
      <c r="E11" s="121" t="s">
        <v>23</v>
      </c>
      <c r="F11" s="121"/>
      <c r="G11" s="40">
        <v>3</v>
      </c>
      <c r="H11" s="41">
        <v>1</v>
      </c>
      <c r="I11" s="121" t="s">
        <v>24</v>
      </c>
      <c r="J11" s="121"/>
      <c r="K11" s="40">
        <v>3</v>
      </c>
      <c r="L11" s="39">
        <v>1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2</v>
      </c>
      <c r="T11" s="43">
        <f t="shared" si="1"/>
        <v>0</v>
      </c>
    </row>
    <row r="12" spans="1:20" ht="12.75">
      <c r="A12" s="65" t="s">
        <v>49</v>
      </c>
      <c r="B12" s="59" t="str">
        <f>IF(ISBLANK(B4),"",B4)</f>
        <v>Schinner/Yeyrek</v>
      </c>
      <c r="C12" s="55" t="s">
        <v>22</v>
      </c>
      <c r="D12" s="56" t="str">
        <f>IF(ISBLANK(B5),"",B5)</f>
        <v>Kuhlmann-Lehmkuhle/Li-Reimers</v>
      </c>
      <c r="E12" s="123" t="s">
        <v>23</v>
      </c>
      <c r="F12" s="123"/>
      <c r="G12" s="57">
        <v>1</v>
      </c>
      <c r="H12" s="58">
        <v>3</v>
      </c>
      <c r="I12" s="123" t="s">
        <v>24</v>
      </c>
      <c r="J12" s="123"/>
      <c r="K12" s="57">
        <v>1</v>
      </c>
      <c r="L12" s="56">
        <v>3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0</v>
      </c>
      <c r="T12" s="61">
        <f t="shared" si="1"/>
        <v>2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4" sqref="D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156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157</v>
      </c>
      <c r="C2" s="68"/>
      <c r="D2" s="69" t="s">
        <v>158</v>
      </c>
      <c r="E2" s="116"/>
      <c r="F2" s="116"/>
      <c r="G2" s="4">
        <f>T11</f>
        <v>2</v>
      </c>
      <c r="H2" s="5">
        <f>S11</f>
        <v>0</v>
      </c>
      <c r="I2" s="6">
        <f>S9</f>
        <v>2</v>
      </c>
      <c r="J2" s="7">
        <f>T9</f>
        <v>1</v>
      </c>
      <c r="K2" s="6">
        <f>S7</f>
        <v>2</v>
      </c>
      <c r="L2" s="7">
        <f>T7</f>
        <v>0</v>
      </c>
      <c r="M2" s="9">
        <f>IF(ISBLANK(B2),"",SUM(G7,K7,O7,G9,K9,O9,H11,L11,P11))</f>
        <v>20</v>
      </c>
      <c r="N2" s="10">
        <f>IF(ISBLANK(B2),"",SUM(H7,L7,P7,H9,L9,P9,G11,K11,O11))</f>
        <v>6</v>
      </c>
      <c r="O2" s="9">
        <f>IF(ISBLANK(B2),"",SUM(G2,I2,K2))</f>
        <v>6</v>
      </c>
      <c r="P2" s="10">
        <f>IF(ISBLANK(B2),"",SUM(H2,J2,L2))</f>
        <v>1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17">
        <v>1</v>
      </c>
      <c r="T2" s="117"/>
    </row>
    <row r="3" spans="1:20" ht="33" customHeight="1">
      <c r="A3" s="11">
        <v>2</v>
      </c>
      <c r="B3" s="67" t="s">
        <v>159</v>
      </c>
      <c r="C3" s="70"/>
      <c r="D3" s="71" t="s">
        <v>8</v>
      </c>
      <c r="E3" s="9">
        <f>S11</f>
        <v>0</v>
      </c>
      <c r="F3" s="10">
        <f>T11</f>
        <v>2</v>
      </c>
      <c r="G3" s="116"/>
      <c r="H3" s="116"/>
      <c r="I3" s="13">
        <f>S8</f>
        <v>2</v>
      </c>
      <c r="J3" s="14">
        <f>T8</f>
        <v>1</v>
      </c>
      <c r="K3" s="15">
        <f>T10</f>
        <v>2</v>
      </c>
      <c r="L3" s="16">
        <f>S10</f>
        <v>0</v>
      </c>
      <c r="M3" s="19">
        <f>IF(ISBLANK(B3),"",SUM(G8,K8,O8,H10,L10,P10,G11,K11,O11))</f>
        <v>13</v>
      </c>
      <c r="N3" s="20">
        <f>IF(ISBLANK(B3),"",SUM(H8,L8,P8,G10,K10,O10,H11,L11,P11))</f>
        <v>14</v>
      </c>
      <c r="O3" s="19">
        <f>IF(ISBLANK(B3),"",SUM(E3,I3,K3))</f>
        <v>4</v>
      </c>
      <c r="P3" s="20">
        <f>IF(ISBLANK(B3),"",SUM(F3,J3,L3))</f>
        <v>3</v>
      </c>
      <c r="Q3" s="19">
        <f>IF(ISBLANK(B3),"",IF(E3=2,1,0)+IF(I3=2,1,0)+IF(K3=2,1,0))</f>
        <v>2</v>
      </c>
      <c r="R3" s="20">
        <f>IF(ISBLANK(B3),"",IF(F3=2,1,0)+IF(J3=2,1,0)+IF(L3=2,1,0))</f>
        <v>1</v>
      </c>
      <c r="S3" s="118">
        <v>2</v>
      </c>
      <c r="T3" s="118"/>
    </row>
    <row r="4" spans="1:20" ht="33" customHeight="1">
      <c r="A4" s="11">
        <v>3</v>
      </c>
      <c r="B4" s="67" t="s">
        <v>160</v>
      </c>
      <c r="C4" s="70"/>
      <c r="D4" s="71" t="s">
        <v>103</v>
      </c>
      <c r="E4" s="19">
        <f>T9</f>
        <v>1</v>
      </c>
      <c r="F4" s="21">
        <f>S9</f>
        <v>2</v>
      </c>
      <c r="G4" s="22">
        <f>T8</f>
        <v>1</v>
      </c>
      <c r="H4" s="23">
        <f>S8</f>
        <v>2</v>
      </c>
      <c r="I4" s="116"/>
      <c r="J4" s="116"/>
      <c r="K4" s="13">
        <f>S12</f>
        <v>0</v>
      </c>
      <c r="L4" s="14">
        <f>T12</f>
        <v>2</v>
      </c>
      <c r="M4" s="19">
        <f>IF(ISBLANK(B4),"",SUM(H8,L8,P8,H9,L9,P9,G12,K12,O12))</f>
        <v>13</v>
      </c>
      <c r="N4" s="20">
        <f>IF(ISBLANK(B4),"",SUM(G8,K8,O8,G9,K9,O9,H12,L12,P12))</f>
        <v>20</v>
      </c>
      <c r="O4" s="19">
        <f>IF(ISBLANK(B4),"",SUM(G4,E4,K4))</f>
        <v>2</v>
      </c>
      <c r="P4" s="20">
        <f>IF(ISBLANK(B4),"",SUM(H4,F4,L4))</f>
        <v>6</v>
      </c>
      <c r="Q4" s="19">
        <f>IF(ISBLANK(B4),"",IF(G4=2,1,0)+IF(E4=2,1,0)+IF(K4=2,1,0))</f>
        <v>0</v>
      </c>
      <c r="R4" s="20">
        <f>IF(ISBLANK(B4),"",IF(H4=2,1,0)+IF(F4=2,1,0)+IF(L4=2,1,0))</f>
        <v>3</v>
      </c>
      <c r="S4" s="118">
        <v>4</v>
      </c>
      <c r="T4" s="118"/>
    </row>
    <row r="5" spans="1:20" ht="33" customHeight="1">
      <c r="A5" s="11">
        <v>4</v>
      </c>
      <c r="B5" t="s">
        <v>161</v>
      </c>
      <c r="C5" s="70"/>
      <c r="D5" s="71" t="s">
        <v>162</v>
      </c>
      <c r="E5" s="19">
        <f>T7</f>
        <v>0</v>
      </c>
      <c r="F5" s="21">
        <f>S7</f>
        <v>2</v>
      </c>
      <c r="G5" s="24">
        <f>S10</f>
        <v>0</v>
      </c>
      <c r="H5" s="21">
        <f>T10</f>
        <v>2</v>
      </c>
      <c r="I5" s="25">
        <f>T12</f>
        <v>2</v>
      </c>
      <c r="J5" s="23">
        <f>S12</f>
        <v>0</v>
      </c>
      <c r="K5" s="116"/>
      <c r="L5" s="116"/>
      <c r="M5" s="19">
        <f>IF(ISBLANK(B5),"",SUM(H7,L7,P7,G10,K10,O10,H12,L12,P12))</f>
        <v>8</v>
      </c>
      <c r="N5" s="20">
        <f>IF(ISBLANK(B5),"",SUM(G7,K7,O7,H10,L10,P10,G12,K12,O12))</f>
        <v>14</v>
      </c>
      <c r="O5" s="19">
        <f>IF(ISBLANK(B5),"",SUM(E5,I5,G5))</f>
        <v>2</v>
      </c>
      <c r="P5" s="20">
        <f>IF(ISBLANK(B5),"",SUM(F5,J5,H5))</f>
        <v>4</v>
      </c>
      <c r="Q5" s="19">
        <f>IF(ISBLANK(B5),"",IF(E5=2,1,0)+IF(I5=2,1,0)+IF(G5=2,1,0))</f>
        <v>1</v>
      </c>
      <c r="R5" s="20">
        <f>IF(ISBLANK(B5),"",IF(F5=2,1,0)+IF(J5=2,1,0)+IF(H5=2,1,0))</f>
        <v>2</v>
      </c>
      <c r="S5" s="118">
        <v>3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Gesthüsen/Priebe</v>
      </c>
      <c r="C7" s="38" t="s">
        <v>22</v>
      </c>
      <c r="D7" s="39" t="str">
        <f>IF(ISBLANK(B5),"",B5)</f>
        <v>Janssen/Janssen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3</v>
      </c>
      <c r="L7" s="39">
        <v>1</v>
      </c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0</v>
      </c>
    </row>
    <row r="8" spans="1:20" ht="12.75">
      <c r="A8" s="53" t="s">
        <v>41</v>
      </c>
      <c r="B8" s="54" t="str">
        <f>IF(ISBLANK(B3),"",B3)</f>
        <v>Schwarzer/Kiesewetter</v>
      </c>
      <c r="C8" s="55" t="s">
        <v>22</v>
      </c>
      <c r="D8" s="56" t="str">
        <f>IF(ISBLANK(B4),"",B4)</f>
        <v>Heidemann/Overheu/Baumgarten</v>
      </c>
      <c r="E8" s="123" t="s">
        <v>23</v>
      </c>
      <c r="F8" s="123"/>
      <c r="G8" s="57">
        <v>3</v>
      </c>
      <c r="H8" s="58">
        <v>2</v>
      </c>
      <c r="I8" s="123" t="s">
        <v>24</v>
      </c>
      <c r="J8" s="123"/>
      <c r="K8" s="57">
        <v>0</v>
      </c>
      <c r="L8" s="56">
        <v>3</v>
      </c>
      <c r="M8" s="123" t="s">
        <v>25</v>
      </c>
      <c r="N8" s="123"/>
      <c r="O8" s="57">
        <v>3</v>
      </c>
      <c r="P8" s="58">
        <v>2</v>
      </c>
      <c r="Q8" s="59" t="s">
        <v>26</v>
      </c>
      <c r="R8" s="56"/>
      <c r="S8" s="60">
        <f t="shared" si="0"/>
        <v>2</v>
      </c>
      <c r="T8" s="61">
        <f t="shared" si="1"/>
        <v>1</v>
      </c>
    </row>
    <row r="9" spans="1:20" ht="12.75">
      <c r="A9" s="62" t="s">
        <v>63</v>
      </c>
      <c r="B9" s="38" t="str">
        <f>IF(ISBLANK(B2),"",B2)</f>
        <v>Gesthüsen/Priebe</v>
      </c>
      <c r="C9" s="63" t="s">
        <v>22</v>
      </c>
      <c r="D9" s="39" t="str">
        <f>IF(ISBLANK(B4),"",B4)</f>
        <v>Heidemann/Overheu/Baumgarten</v>
      </c>
      <c r="E9" s="121" t="s">
        <v>23</v>
      </c>
      <c r="F9" s="121"/>
      <c r="G9" s="40">
        <v>3</v>
      </c>
      <c r="H9" s="41">
        <v>0</v>
      </c>
      <c r="I9" s="121" t="s">
        <v>24</v>
      </c>
      <c r="J9" s="121"/>
      <c r="K9" s="40">
        <v>2</v>
      </c>
      <c r="L9" s="39">
        <v>3</v>
      </c>
      <c r="M9" s="121" t="s">
        <v>25</v>
      </c>
      <c r="N9" s="121"/>
      <c r="O9" s="40">
        <v>3</v>
      </c>
      <c r="P9" s="41">
        <v>1</v>
      </c>
      <c r="Q9" s="38" t="s">
        <v>26</v>
      </c>
      <c r="R9" s="39"/>
      <c r="S9" s="42">
        <f t="shared" si="0"/>
        <v>2</v>
      </c>
      <c r="T9" s="43">
        <f t="shared" si="1"/>
        <v>1</v>
      </c>
    </row>
    <row r="10" spans="1:20" ht="12.75">
      <c r="A10" s="65" t="s">
        <v>43</v>
      </c>
      <c r="B10" s="59" t="str">
        <f>IF(ISBLANK(B5),"",B5)</f>
        <v>Janssen/Janssen</v>
      </c>
      <c r="C10" s="55" t="s">
        <v>22</v>
      </c>
      <c r="D10" s="56" t="str">
        <f>IF(ISBLANK(B3),"",B3)</f>
        <v>Schwarzer/Kiesewetter</v>
      </c>
      <c r="E10" s="123" t="s">
        <v>23</v>
      </c>
      <c r="F10" s="123"/>
      <c r="G10" s="57">
        <v>1</v>
      </c>
      <c r="H10" s="58">
        <v>3</v>
      </c>
      <c r="I10" s="123" t="s">
        <v>24</v>
      </c>
      <c r="J10" s="123"/>
      <c r="K10" s="57">
        <v>0</v>
      </c>
      <c r="L10" s="56">
        <v>3</v>
      </c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  <v>0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Schwarzer/Kiesewetter</v>
      </c>
      <c r="C11" s="63" t="s">
        <v>22</v>
      </c>
      <c r="D11" s="39" t="str">
        <f>IF(ISBLANK(B2),"",B2)</f>
        <v>Gesthüsen/Priebe</v>
      </c>
      <c r="E11" s="121" t="s">
        <v>23</v>
      </c>
      <c r="F11" s="121"/>
      <c r="G11" s="40">
        <v>1</v>
      </c>
      <c r="H11" s="41">
        <v>3</v>
      </c>
      <c r="I11" s="121" t="s">
        <v>24</v>
      </c>
      <c r="J11" s="121"/>
      <c r="K11" s="40">
        <v>0</v>
      </c>
      <c r="L11" s="39">
        <v>3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0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Heidemann/Overheu/Baumgarten</v>
      </c>
      <c r="C12" s="55" t="s">
        <v>22</v>
      </c>
      <c r="D12" s="56" t="str">
        <f>IF(ISBLANK(B5),"",B5)</f>
        <v>Janssen/Janssen</v>
      </c>
      <c r="E12" s="123" t="s">
        <v>23</v>
      </c>
      <c r="F12" s="123"/>
      <c r="G12" s="57">
        <v>2</v>
      </c>
      <c r="H12" s="58">
        <v>3</v>
      </c>
      <c r="I12" s="123" t="s">
        <v>24</v>
      </c>
      <c r="J12" s="123"/>
      <c r="K12" s="57">
        <v>0</v>
      </c>
      <c r="L12" s="56">
        <v>3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0</v>
      </c>
      <c r="T12" s="61">
        <f t="shared" si="1"/>
        <v>2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3" sqref="D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163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164</v>
      </c>
      <c r="C2" s="68"/>
      <c r="D2" s="69" t="s">
        <v>131</v>
      </c>
      <c r="E2" s="116"/>
      <c r="F2" s="116"/>
      <c r="G2" s="4">
        <f>T11</f>
        <v>2</v>
      </c>
      <c r="H2" s="5">
        <f>S11</f>
        <v>1</v>
      </c>
      <c r="I2" s="6">
        <f>S9</f>
        <v>1</v>
      </c>
      <c r="J2" s="7">
        <f>T9</f>
        <v>2</v>
      </c>
      <c r="K2" s="6">
        <f>S7</f>
        <v>0</v>
      </c>
      <c r="L2" s="7">
        <f>T7</f>
        <v>2</v>
      </c>
      <c r="M2" s="9">
        <f>IF(ISBLANK(B2),"",SUM(G7,K7,O7,G9,K9,O9,H11,L11,P11))</f>
        <v>14</v>
      </c>
      <c r="N2" s="10">
        <f>IF(ISBLANK(B2),"",SUM(H7,L7,P7,H9,L9,P9,G11,K11,O11))</f>
        <v>16</v>
      </c>
      <c r="O2" s="9">
        <f>IF(ISBLANK(B2),"",SUM(G2,I2,K2))</f>
        <v>3</v>
      </c>
      <c r="P2" s="10">
        <f>IF(ISBLANK(B2),"",SUM(H2,J2,L2))</f>
        <v>5</v>
      </c>
      <c r="Q2" s="9">
        <f>IF(ISBLANK(B2),"",IF(G2=2,1,0)+IF(I2=2,1,0)+IF(K2=2,1,0))</f>
        <v>1</v>
      </c>
      <c r="R2" s="10">
        <f>IF(ISBLANK(B2),"",IF(H2=2,1,0)+IF(J2=2,1,0)+IF(L2=2,1,0))</f>
        <v>2</v>
      </c>
      <c r="S2" s="117">
        <v>3</v>
      </c>
      <c r="T2" s="117"/>
    </row>
    <row r="3" spans="1:20" ht="33" customHeight="1">
      <c r="A3" s="11">
        <v>2</v>
      </c>
      <c r="B3" s="67" t="s">
        <v>165</v>
      </c>
      <c r="C3" s="70"/>
      <c r="D3" s="71" t="s">
        <v>62</v>
      </c>
      <c r="E3" s="9">
        <f>S11</f>
        <v>1</v>
      </c>
      <c r="F3" s="10">
        <f>T11</f>
        <v>2</v>
      </c>
      <c r="G3" s="116"/>
      <c r="H3" s="116"/>
      <c r="I3" s="13">
        <f>S8</f>
        <v>1</v>
      </c>
      <c r="J3" s="14">
        <f>T8</f>
        <v>2</v>
      </c>
      <c r="K3" s="15">
        <f>T10</f>
        <v>0</v>
      </c>
      <c r="L3" s="16">
        <f>S10</f>
        <v>2</v>
      </c>
      <c r="M3" s="19">
        <f>IF(ISBLANK(B3),"",SUM(G8,K8,O8,H10,L10,P10,G11,K11,O11))</f>
        <v>11</v>
      </c>
      <c r="N3" s="20">
        <f>IF(ISBLANK(B3),"",SUM(H8,L8,P8,G10,K10,O10,H11,L11,P11))</f>
        <v>19</v>
      </c>
      <c r="O3" s="19">
        <f>IF(ISBLANK(B3),"",SUM(E3,I3,K3))</f>
        <v>2</v>
      </c>
      <c r="P3" s="20">
        <f>IF(ISBLANK(B3),"",SUM(F3,J3,L3))</f>
        <v>6</v>
      </c>
      <c r="Q3" s="19">
        <f>IF(ISBLANK(B3),"",IF(E3=2,1,0)+IF(I3=2,1,0)+IF(K3=2,1,0))</f>
        <v>0</v>
      </c>
      <c r="R3" s="20">
        <f>IF(ISBLANK(B3),"",IF(F3=2,1,0)+IF(J3=2,1,0)+IF(L3=2,1,0))</f>
        <v>3</v>
      </c>
      <c r="S3" s="118">
        <v>4</v>
      </c>
      <c r="T3" s="118"/>
    </row>
    <row r="4" spans="1:20" ht="33" customHeight="1">
      <c r="A4" s="11">
        <v>3</v>
      </c>
      <c r="B4" s="67" t="s">
        <v>166</v>
      </c>
      <c r="C4" s="70"/>
      <c r="D4" s="71" t="s">
        <v>101</v>
      </c>
      <c r="E4" s="19">
        <f>T9</f>
        <v>2</v>
      </c>
      <c r="F4" s="21">
        <f>S9</f>
        <v>1</v>
      </c>
      <c r="G4" s="22">
        <f>T8</f>
        <v>2</v>
      </c>
      <c r="H4" s="23">
        <f>S8</f>
        <v>1</v>
      </c>
      <c r="I4" s="116"/>
      <c r="J4" s="116"/>
      <c r="K4" s="13">
        <f>S12</f>
        <v>1</v>
      </c>
      <c r="L4" s="14">
        <f>T12</f>
        <v>2</v>
      </c>
      <c r="M4" s="19">
        <f>IF(ISBLANK(B4),"",SUM(H8,L8,P8,H9,L9,P9,G12,K12,O12))</f>
        <v>15</v>
      </c>
      <c r="N4" s="20">
        <f>IF(ISBLANK(B4),"",SUM(G8,K8,O8,G9,K9,O9,H12,L12,P12))</f>
        <v>18</v>
      </c>
      <c r="O4" s="19">
        <f>IF(ISBLANK(B4),"",SUM(G4,E4,K4))</f>
        <v>5</v>
      </c>
      <c r="P4" s="20">
        <f>IF(ISBLANK(B4),"",SUM(H4,F4,L4))</f>
        <v>4</v>
      </c>
      <c r="Q4" s="19">
        <f>IF(ISBLANK(B4),"",IF(G4=2,1,0)+IF(E4=2,1,0)+IF(K4=2,1,0))</f>
        <v>2</v>
      </c>
      <c r="R4" s="20">
        <f>IF(ISBLANK(B4),"",IF(H4=2,1,0)+IF(F4=2,1,0)+IF(L4=2,1,0))</f>
        <v>1</v>
      </c>
      <c r="S4" s="118">
        <v>2</v>
      </c>
      <c r="T4" s="118"/>
    </row>
    <row r="5" spans="1:20" ht="33" customHeight="1">
      <c r="A5" s="11">
        <v>4</v>
      </c>
      <c r="B5" s="67" t="s">
        <v>167</v>
      </c>
      <c r="C5" s="70"/>
      <c r="D5" s="71" t="s">
        <v>168</v>
      </c>
      <c r="E5" s="19">
        <f>T7</f>
        <v>2</v>
      </c>
      <c r="F5" s="21">
        <f>S7</f>
        <v>0</v>
      </c>
      <c r="G5" s="24">
        <f>S10</f>
        <v>2</v>
      </c>
      <c r="H5" s="21">
        <f>T10</f>
        <v>0</v>
      </c>
      <c r="I5" s="25">
        <f>T12</f>
        <v>2</v>
      </c>
      <c r="J5" s="23">
        <f>S12</f>
        <v>1</v>
      </c>
      <c r="K5" s="116"/>
      <c r="L5" s="116"/>
      <c r="M5" s="19">
        <f>IF(ISBLANK(B5),"",SUM(H7,L7,P7,G10,K10,O10,H12,L12,P12))</f>
        <v>19</v>
      </c>
      <c r="N5" s="20">
        <f>IF(ISBLANK(B5),"",SUM(G7,K7,O7,H10,L10,P10,G12,K12,O12))</f>
        <v>6</v>
      </c>
      <c r="O5" s="19">
        <f>IF(ISBLANK(B5),"",SUM(E5,I5,G5))</f>
        <v>6</v>
      </c>
      <c r="P5" s="20">
        <f>IF(ISBLANK(B5),"",SUM(F5,J5,H5))</f>
        <v>1</v>
      </c>
      <c r="Q5" s="19">
        <f>IF(ISBLANK(B5),"",IF(E5=2,1,0)+IF(I5=2,1,0)+IF(G5=2,1,0))</f>
        <v>3</v>
      </c>
      <c r="R5" s="20">
        <f>IF(ISBLANK(B5),"",IF(F5=2,1,0)+IF(J5=2,1,0)+IF(H5=2,1,0))</f>
        <v>0</v>
      </c>
      <c r="S5" s="118">
        <v>1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Mosch/Oldewurtel</v>
      </c>
      <c r="C7" s="38" t="s">
        <v>22</v>
      </c>
      <c r="D7" s="39" t="str">
        <f>IF(ISBLANK(B5),"",B5)</f>
        <v>Steige/Hoffmann</v>
      </c>
      <c r="E7" s="121" t="s">
        <v>23</v>
      </c>
      <c r="F7" s="121"/>
      <c r="G7" s="40">
        <v>1</v>
      </c>
      <c r="H7" s="41">
        <v>3</v>
      </c>
      <c r="I7" s="121" t="s">
        <v>24</v>
      </c>
      <c r="J7" s="121"/>
      <c r="K7" s="40">
        <v>0</v>
      </c>
      <c r="L7" s="39">
        <v>3</v>
      </c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  <v>0</v>
      </c>
      <c r="T7" s="43">
        <f aca="true" t="shared" si="1" ref="T7:T12">IF(ISBLANK(H7),"",IF(H7&gt;G7,1,0)+IF(L7&gt;K7,1,0)+IF(P7&gt;O7,1,0))</f>
        <v>2</v>
      </c>
    </row>
    <row r="8" spans="1:20" ht="12.75">
      <c r="A8" s="53" t="s">
        <v>41</v>
      </c>
      <c r="B8" s="54" t="str">
        <f>IF(ISBLANK(B3),"",B3)</f>
        <v>Harms/Jürgens</v>
      </c>
      <c r="C8" s="55" t="s">
        <v>22</v>
      </c>
      <c r="D8" s="56" t="str">
        <f>IF(ISBLANK(B4),"",B4)</f>
        <v>Thomzig/Becker</v>
      </c>
      <c r="E8" s="123" t="s">
        <v>23</v>
      </c>
      <c r="F8" s="123"/>
      <c r="G8" s="57">
        <v>1</v>
      </c>
      <c r="H8" s="58">
        <v>3</v>
      </c>
      <c r="I8" s="123" t="s">
        <v>24</v>
      </c>
      <c r="J8" s="123"/>
      <c r="K8" s="57">
        <v>3</v>
      </c>
      <c r="L8" s="56">
        <v>0</v>
      </c>
      <c r="M8" s="123" t="s">
        <v>25</v>
      </c>
      <c r="N8" s="123"/>
      <c r="O8" s="57">
        <v>1</v>
      </c>
      <c r="P8" s="58">
        <v>3</v>
      </c>
      <c r="Q8" s="59" t="s">
        <v>26</v>
      </c>
      <c r="R8" s="56"/>
      <c r="S8" s="60">
        <f t="shared" si="0"/>
        <v>1</v>
      </c>
      <c r="T8" s="61">
        <f t="shared" si="1"/>
        <v>2</v>
      </c>
    </row>
    <row r="9" spans="1:20" ht="12.75">
      <c r="A9" s="62" t="s">
        <v>63</v>
      </c>
      <c r="B9" s="38" t="str">
        <f>IF(ISBLANK(B2),"",B2)</f>
        <v>Mosch/Oldewurtel</v>
      </c>
      <c r="C9" s="63" t="s">
        <v>22</v>
      </c>
      <c r="D9" s="39" t="str">
        <f>IF(ISBLANK(B4),"",B4)</f>
        <v>Thomzig/Becker</v>
      </c>
      <c r="E9" s="121" t="s">
        <v>23</v>
      </c>
      <c r="F9" s="121"/>
      <c r="G9" s="40">
        <v>2</v>
      </c>
      <c r="H9" s="41">
        <v>3</v>
      </c>
      <c r="I9" s="121" t="s">
        <v>24</v>
      </c>
      <c r="J9" s="121"/>
      <c r="K9" s="40">
        <v>3</v>
      </c>
      <c r="L9" s="39">
        <v>0</v>
      </c>
      <c r="M9" s="121" t="s">
        <v>25</v>
      </c>
      <c r="N9" s="121"/>
      <c r="O9" s="40">
        <v>1</v>
      </c>
      <c r="P9" s="41">
        <v>3</v>
      </c>
      <c r="Q9" s="38" t="s">
        <v>26</v>
      </c>
      <c r="R9" s="39"/>
      <c r="S9" s="42">
        <f t="shared" si="0"/>
        <v>1</v>
      </c>
      <c r="T9" s="43">
        <f t="shared" si="1"/>
        <v>2</v>
      </c>
    </row>
    <row r="10" spans="1:20" ht="12.75">
      <c r="A10" s="65" t="s">
        <v>43</v>
      </c>
      <c r="B10" s="59" t="str">
        <f>IF(ISBLANK(B5),"",B5)</f>
        <v>Steige/Hoffmann</v>
      </c>
      <c r="C10" s="55" t="s">
        <v>22</v>
      </c>
      <c r="D10" s="56" t="str">
        <f>IF(ISBLANK(B3),"",B3)</f>
        <v>Harms/Jürgens</v>
      </c>
      <c r="E10" s="123" t="s">
        <v>23</v>
      </c>
      <c r="F10" s="123"/>
      <c r="G10" s="57">
        <v>3</v>
      </c>
      <c r="H10" s="58">
        <v>1</v>
      </c>
      <c r="I10" s="123" t="s">
        <v>24</v>
      </c>
      <c r="J10" s="123"/>
      <c r="K10" s="57">
        <v>3</v>
      </c>
      <c r="L10" s="56">
        <v>1</v>
      </c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  <v>2</v>
      </c>
      <c r="T10" s="61">
        <f t="shared" si="1"/>
        <v>0</v>
      </c>
    </row>
    <row r="11" spans="1:20" ht="12.75">
      <c r="A11" s="62" t="s">
        <v>64</v>
      </c>
      <c r="B11" s="38" t="str">
        <f>IF(ISBLANK(B3),"",B3)</f>
        <v>Harms/Jürgens</v>
      </c>
      <c r="C11" s="63" t="s">
        <v>22</v>
      </c>
      <c r="D11" s="39" t="str">
        <f>IF(ISBLANK(B2),"",B2)</f>
        <v>Mosch/Oldewurtel</v>
      </c>
      <c r="E11" s="121" t="s">
        <v>23</v>
      </c>
      <c r="F11" s="121"/>
      <c r="G11" s="40">
        <v>1</v>
      </c>
      <c r="H11" s="41">
        <v>3</v>
      </c>
      <c r="I11" s="121" t="s">
        <v>24</v>
      </c>
      <c r="J11" s="121"/>
      <c r="K11" s="40">
        <v>3</v>
      </c>
      <c r="L11" s="39">
        <v>1</v>
      </c>
      <c r="M11" s="121" t="s">
        <v>25</v>
      </c>
      <c r="N11" s="121"/>
      <c r="O11" s="40">
        <v>0</v>
      </c>
      <c r="P11" s="41">
        <v>3</v>
      </c>
      <c r="Q11" s="38" t="s">
        <v>26</v>
      </c>
      <c r="R11" s="39"/>
      <c r="S11" s="42">
        <f t="shared" si="0"/>
        <v>1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Thomzig/Becker</v>
      </c>
      <c r="C12" s="55" t="s">
        <v>22</v>
      </c>
      <c r="D12" s="56" t="str">
        <f>IF(ISBLANK(B5),"",B5)</f>
        <v>Steige/Hoffmann</v>
      </c>
      <c r="E12" s="123" t="s">
        <v>23</v>
      </c>
      <c r="F12" s="123"/>
      <c r="G12" s="57">
        <v>3</v>
      </c>
      <c r="H12" s="58">
        <v>1</v>
      </c>
      <c r="I12" s="123" t="s">
        <v>24</v>
      </c>
      <c r="J12" s="123"/>
      <c r="K12" s="57">
        <v>0</v>
      </c>
      <c r="L12" s="56">
        <v>3</v>
      </c>
      <c r="M12" s="123" t="s">
        <v>25</v>
      </c>
      <c r="N12" s="123"/>
      <c r="O12" s="57">
        <v>0</v>
      </c>
      <c r="P12" s="58">
        <v>3</v>
      </c>
      <c r="Q12" s="59" t="s">
        <v>26</v>
      </c>
      <c r="R12" s="56"/>
      <c r="S12" s="60">
        <f t="shared" si="0"/>
        <v>1</v>
      </c>
      <c r="T12" s="61">
        <f t="shared" si="1"/>
        <v>2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169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170</v>
      </c>
      <c r="C2" s="68"/>
      <c r="D2" s="69" t="s">
        <v>78</v>
      </c>
      <c r="E2" s="116"/>
      <c r="F2" s="116"/>
      <c r="G2" s="4">
        <f>T11</f>
        <v>2</v>
      </c>
      <c r="H2" s="5">
        <f>S11</f>
        <v>0</v>
      </c>
      <c r="I2" s="6">
        <f>S9</f>
        <v>2</v>
      </c>
      <c r="J2" s="7">
        <f>T9</f>
        <v>0</v>
      </c>
      <c r="K2" s="6">
        <f>S7</f>
        <v>2</v>
      </c>
      <c r="L2" s="7">
        <f>T7</f>
        <v>0</v>
      </c>
      <c r="M2" s="9">
        <f>IF(ISBLANK(B2),"",SUM(G7,K7,O7,G9,K9,O9,H11,L11,P11))</f>
        <v>18</v>
      </c>
      <c r="N2" s="10">
        <f>IF(ISBLANK(B2),"",SUM(H7,L7,P7,H9,L9,P9,G11,K11,O11))</f>
        <v>2</v>
      </c>
      <c r="O2" s="9">
        <f>IF(ISBLANK(B2),"",SUM(G2,I2,K2))</f>
        <v>6</v>
      </c>
      <c r="P2" s="10">
        <f>IF(ISBLANK(B2),"",SUM(H2,J2,L2))</f>
        <v>0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17">
        <v>1</v>
      </c>
      <c r="T2" s="117"/>
    </row>
    <row r="3" spans="1:20" ht="33" customHeight="1">
      <c r="A3" s="11">
        <v>2</v>
      </c>
      <c r="B3" s="67" t="s">
        <v>171</v>
      </c>
      <c r="C3" s="70"/>
      <c r="D3" s="71" t="s">
        <v>103</v>
      </c>
      <c r="E3" s="9">
        <f>S11</f>
        <v>0</v>
      </c>
      <c r="F3" s="10">
        <f>T11</f>
        <v>2</v>
      </c>
      <c r="G3" s="116"/>
      <c r="H3" s="116"/>
      <c r="I3" s="13">
        <f>S8</f>
        <v>0</v>
      </c>
      <c r="J3" s="14">
        <f>T8</f>
        <v>2</v>
      </c>
      <c r="K3" s="15">
        <f>T10</f>
        <v>2</v>
      </c>
      <c r="L3" s="16">
        <f>S10</f>
        <v>0</v>
      </c>
      <c r="M3" s="19">
        <f>IF(ISBLANK(B3),"",SUM(G8,K8,O8,H10,L10,P10,G11,K11,O11))</f>
        <v>6</v>
      </c>
      <c r="N3" s="20">
        <f>IF(ISBLANK(B3),"",SUM(H8,L8,P8,G10,K10,O10,H11,L11,P11))</f>
        <v>14</v>
      </c>
      <c r="O3" s="19">
        <f>IF(ISBLANK(B3),"",SUM(E3,I3,K3))</f>
        <v>2</v>
      </c>
      <c r="P3" s="20">
        <f>IF(ISBLANK(B3),"",SUM(F3,J3,L3))</f>
        <v>4</v>
      </c>
      <c r="Q3" s="19">
        <f>IF(ISBLANK(B3),"",IF(E3=2,1,0)+IF(I3=2,1,0)+IF(K3=2,1,0))</f>
        <v>1</v>
      </c>
      <c r="R3" s="20">
        <f>IF(ISBLANK(B3),"",IF(F3=2,1,0)+IF(J3=2,1,0)+IF(L3=2,1,0))</f>
        <v>2</v>
      </c>
      <c r="S3" s="118">
        <v>3</v>
      </c>
      <c r="T3" s="118"/>
    </row>
    <row r="4" spans="1:20" ht="33" customHeight="1">
      <c r="A4" s="11">
        <v>3</v>
      </c>
      <c r="B4" s="67" t="s">
        <v>172</v>
      </c>
      <c r="C4" s="70"/>
      <c r="D4" s="71" t="s">
        <v>62</v>
      </c>
      <c r="E4" s="19">
        <f>T9</f>
        <v>0</v>
      </c>
      <c r="F4" s="21">
        <f>S9</f>
        <v>2</v>
      </c>
      <c r="G4" s="22">
        <f>T8</f>
        <v>2</v>
      </c>
      <c r="H4" s="23">
        <f>S8</f>
        <v>0</v>
      </c>
      <c r="I4" s="116"/>
      <c r="J4" s="116"/>
      <c r="K4" s="13">
        <f>S12</f>
        <v>2</v>
      </c>
      <c r="L4" s="14">
        <f>T12</f>
        <v>0</v>
      </c>
      <c r="M4" s="19">
        <f>IF(ISBLANK(B4),"",SUM(H8,L8,P8,H9,L9,P9,G12,K12,O12))</f>
        <v>14</v>
      </c>
      <c r="N4" s="20">
        <f>IF(ISBLANK(B4),"",SUM(G8,K8,O8,G9,K9,O9,H12,L12,P12))</f>
        <v>6</v>
      </c>
      <c r="O4" s="19">
        <f>IF(ISBLANK(B4),"",SUM(G4,E4,K4))</f>
        <v>4</v>
      </c>
      <c r="P4" s="20">
        <f>IF(ISBLANK(B4),"",SUM(H4,F4,L4))</f>
        <v>2</v>
      </c>
      <c r="Q4" s="19">
        <f>IF(ISBLANK(B4),"",IF(G4=2,1,0)+IF(E4=2,1,0)+IF(K4=2,1,0))</f>
        <v>2</v>
      </c>
      <c r="R4" s="20">
        <f>IF(ISBLANK(B4),"",IF(H4=2,1,0)+IF(F4=2,1,0)+IF(L4=2,1,0))</f>
        <v>1</v>
      </c>
      <c r="S4" s="118">
        <v>2</v>
      </c>
      <c r="T4" s="118"/>
    </row>
    <row r="5" spans="1:20" ht="33" customHeight="1">
      <c r="A5" s="11">
        <v>4</v>
      </c>
      <c r="B5" s="67" t="s">
        <v>173</v>
      </c>
      <c r="C5" s="70"/>
      <c r="D5" s="71" t="s">
        <v>174</v>
      </c>
      <c r="E5" s="19">
        <f>T7</f>
        <v>0</v>
      </c>
      <c r="F5" s="21">
        <f>S7</f>
        <v>2</v>
      </c>
      <c r="G5" s="24">
        <f>S10</f>
        <v>0</v>
      </c>
      <c r="H5" s="21">
        <f>T10</f>
        <v>2</v>
      </c>
      <c r="I5" s="25">
        <f>T12</f>
        <v>0</v>
      </c>
      <c r="J5" s="23">
        <f>S12</f>
        <v>2</v>
      </c>
      <c r="K5" s="116"/>
      <c r="L5" s="116"/>
      <c r="M5" s="19">
        <f>IF(ISBLANK(B5),"",SUM(H7,L7,P7,G10,K10,O10,H12,L12,P12))</f>
        <v>2</v>
      </c>
      <c r="N5" s="20">
        <f>IF(ISBLANK(B5),"",SUM(G7,K7,O7,H10,L10,P10,G12,K12,O12))</f>
        <v>18</v>
      </c>
      <c r="O5" s="19">
        <f>IF(ISBLANK(B5),"",SUM(E5,I5,G5))</f>
        <v>0</v>
      </c>
      <c r="P5" s="20">
        <f>IF(ISBLANK(B5),"",SUM(F5,J5,H5))</f>
        <v>6</v>
      </c>
      <c r="Q5" s="19">
        <f>IF(ISBLANK(B5),"",IF(E5=2,1,0)+IF(I5=2,1,0)+IF(G5=2,1,0))</f>
        <v>0</v>
      </c>
      <c r="R5" s="20">
        <f>IF(ISBLANK(B5),"",IF(F5=2,1,0)+IF(J5=2,1,0)+IF(H5=2,1,0))</f>
        <v>3</v>
      </c>
      <c r="S5" s="118">
        <v>4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Peter/Unger</v>
      </c>
      <c r="C7" s="38" t="s">
        <v>22</v>
      </c>
      <c r="D7" s="39" t="str">
        <f>IF(ISBLANK(B5),"",B5)</f>
        <v>Freels/Rodax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3</v>
      </c>
      <c r="L7" s="39">
        <v>0</v>
      </c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0</v>
      </c>
    </row>
    <row r="8" spans="1:20" ht="12.75">
      <c r="A8" s="53" t="s">
        <v>41</v>
      </c>
      <c r="B8" s="54" t="str">
        <f>IF(ISBLANK(B3),"",B3)</f>
        <v>Hofmann/Dannenberg</v>
      </c>
      <c r="C8" s="55" t="s">
        <v>22</v>
      </c>
      <c r="D8" s="56" t="str">
        <f>IF(ISBLANK(B4),"",B4)</f>
        <v>Walter/Sander</v>
      </c>
      <c r="E8" s="123" t="s">
        <v>23</v>
      </c>
      <c r="F8" s="123"/>
      <c r="G8" s="57">
        <v>0</v>
      </c>
      <c r="H8" s="58">
        <v>3</v>
      </c>
      <c r="I8" s="123" t="s">
        <v>24</v>
      </c>
      <c r="J8" s="123"/>
      <c r="K8" s="57">
        <v>0</v>
      </c>
      <c r="L8" s="56">
        <v>3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0</v>
      </c>
      <c r="T8" s="61">
        <f t="shared" si="1"/>
        <v>2</v>
      </c>
    </row>
    <row r="9" spans="1:20" ht="12.75">
      <c r="A9" s="62" t="s">
        <v>63</v>
      </c>
      <c r="B9" s="38" t="str">
        <f>IF(ISBLANK(B2),"",B2)</f>
        <v>Peter/Unger</v>
      </c>
      <c r="C9" s="63" t="s">
        <v>22</v>
      </c>
      <c r="D9" s="39" t="str">
        <f>IF(ISBLANK(B4),"",B4)</f>
        <v>Walter/Sander</v>
      </c>
      <c r="E9" s="121" t="s">
        <v>23</v>
      </c>
      <c r="F9" s="121"/>
      <c r="G9" s="40">
        <v>3</v>
      </c>
      <c r="H9" s="41">
        <v>1</v>
      </c>
      <c r="I9" s="121" t="s">
        <v>24</v>
      </c>
      <c r="J9" s="121"/>
      <c r="K9" s="40">
        <v>3</v>
      </c>
      <c r="L9" s="39">
        <v>1</v>
      </c>
      <c r="M9" s="121" t="s">
        <v>25</v>
      </c>
      <c r="N9" s="121"/>
      <c r="O9" s="40"/>
      <c r="P9" s="41"/>
      <c r="Q9" s="38" t="s">
        <v>26</v>
      </c>
      <c r="R9" s="39"/>
      <c r="S9" s="42">
        <f t="shared" si="0"/>
        <v>2</v>
      </c>
      <c r="T9" s="43">
        <f t="shared" si="1"/>
        <v>0</v>
      </c>
    </row>
    <row r="10" spans="1:20" ht="12.75">
      <c r="A10" s="65" t="s">
        <v>43</v>
      </c>
      <c r="B10" s="59" t="str">
        <f>IF(ISBLANK(B5),"",B5)</f>
        <v>Freels/Rodax</v>
      </c>
      <c r="C10" s="55" t="s">
        <v>22</v>
      </c>
      <c r="D10" s="56" t="str">
        <f>IF(ISBLANK(B3),"",B3)</f>
        <v>Hofmann/Dannenberg</v>
      </c>
      <c r="E10" s="123" t="s">
        <v>23</v>
      </c>
      <c r="F10" s="123"/>
      <c r="G10" s="57">
        <v>0</v>
      </c>
      <c r="H10" s="58">
        <v>3</v>
      </c>
      <c r="I10" s="123" t="s">
        <v>24</v>
      </c>
      <c r="J10" s="123"/>
      <c r="K10" s="57">
        <v>2</v>
      </c>
      <c r="L10" s="56">
        <v>3</v>
      </c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  <v>0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Hofmann/Dannenberg</v>
      </c>
      <c r="C11" s="63" t="s">
        <v>22</v>
      </c>
      <c r="D11" s="39" t="str">
        <f>IF(ISBLANK(B2),"",B2)</f>
        <v>Peter/Unger</v>
      </c>
      <c r="E11" s="121" t="s">
        <v>23</v>
      </c>
      <c r="F11" s="121"/>
      <c r="G11" s="40">
        <v>0</v>
      </c>
      <c r="H11" s="41">
        <v>3</v>
      </c>
      <c r="I11" s="121" t="s">
        <v>24</v>
      </c>
      <c r="J11" s="121"/>
      <c r="K11" s="40">
        <v>0</v>
      </c>
      <c r="L11" s="39">
        <v>3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0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Walter/Sander</v>
      </c>
      <c r="C12" s="55" t="s">
        <v>22</v>
      </c>
      <c r="D12" s="56" t="str">
        <f>IF(ISBLANK(B5),"",B5)</f>
        <v>Freels/Rodax</v>
      </c>
      <c r="E12" s="123" t="s">
        <v>23</v>
      </c>
      <c r="F12" s="123"/>
      <c r="G12" s="57">
        <v>3</v>
      </c>
      <c r="H12" s="58">
        <v>0</v>
      </c>
      <c r="I12" s="123" t="s">
        <v>24</v>
      </c>
      <c r="J12" s="123"/>
      <c r="K12" s="57">
        <v>3</v>
      </c>
      <c r="L12" s="56">
        <v>0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2</v>
      </c>
      <c r="T12" s="61">
        <f t="shared" si="1"/>
        <v>0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175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176</v>
      </c>
      <c r="C2" s="68"/>
      <c r="D2" s="69" t="s">
        <v>158</v>
      </c>
      <c r="E2" s="116"/>
      <c r="F2" s="116"/>
      <c r="G2" s="4">
        <f>T11</f>
        <v>2</v>
      </c>
      <c r="H2" s="5">
        <f>S11</f>
        <v>1</v>
      </c>
      <c r="I2" s="6">
        <f>S9</f>
        <v>2</v>
      </c>
      <c r="J2" s="7">
        <f>T9</f>
        <v>0</v>
      </c>
      <c r="K2" s="6">
        <f>S7</f>
        <v>2</v>
      </c>
      <c r="L2" s="7">
        <f>T7</f>
        <v>1</v>
      </c>
      <c r="M2" s="9">
        <f>IF(ISBLANK(B2),"",SUM(G7,K7,O7,G9,K9,O9,H11,L11,P11))</f>
        <v>19</v>
      </c>
      <c r="N2" s="10">
        <f>IF(ISBLANK(B2),"",SUM(H7,L7,P7,H9,L9,P9,G11,K11,O11))</f>
        <v>9</v>
      </c>
      <c r="O2" s="9">
        <f>IF(ISBLANK(B2),"",SUM(G2,I2,K2))</f>
        <v>6</v>
      </c>
      <c r="P2" s="10">
        <f>IF(ISBLANK(B2),"",SUM(H2,J2,L2))</f>
        <v>2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17">
        <v>1</v>
      </c>
      <c r="T2" s="117"/>
    </row>
    <row r="3" spans="1:20" ht="33" customHeight="1">
      <c r="A3" s="11">
        <v>2</v>
      </c>
      <c r="B3" s="67" t="s">
        <v>177</v>
      </c>
      <c r="C3" s="70"/>
      <c r="D3" s="71" t="s">
        <v>162</v>
      </c>
      <c r="E3" s="9">
        <f>S11</f>
        <v>1</v>
      </c>
      <c r="F3" s="10">
        <f>T11</f>
        <v>2</v>
      </c>
      <c r="G3" s="116"/>
      <c r="H3" s="116"/>
      <c r="I3" s="13">
        <f>S8</f>
        <v>1</v>
      </c>
      <c r="J3" s="14">
        <f>T8</f>
        <v>2</v>
      </c>
      <c r="K3" s="15">
        <f>T10</f>
        <v>2</v>
      </c>
      <c r="L3" s="16">
        <f>S10</f>
        <v>1</v>
      </c>
      <c r="M3" s="19">
        <f>IF(ISBLANK(B3),"",SUM(G8,K8,O8,H10,L10,P10,G11,K11,O11))</f>
        <v>14</v>
      </c>
      <c r="N3" s="20">
        <f>IF(ISBLANK(B3),"",SUM(H8,L8,P8,G10,K10,O10,H11,L11,P11))</f>
        <v>17</v>
      </c>
      <c r="O3" s="19">
        <f>IF(ISBLANK(B3),"",SUM(E3,I3,K3))</f>
        <v>4</v>
      </c>
      <c r="P3" s="20">
        <f>IF(ISBLANK(B3),"",SUM(F3,J3,L3))</f>
        <v>5</v>
      </c>
      <c r="Q3" s="19">
        <f>IF(ISBLANK(B3),"",IF(E3=2,1,0)+IF(I3=2,1,0)+IF(K3=2,1,0))</f>
        <v>1</v>
      </c>
      <c r="R3" s="20">
        <f>IF(ISBLANK(B3),"",IF(F3=2,1,0)+IF(J3=2,1,0)+IF(L3=2,1,0))</f>
        <v>2</v>
      </c>
      <c r="S3" s="118">
        <v>3</v>
      </c>
      <c r="T3" s="118"/>
    </row>
    <row r="4" spans="1:20" ht="33" customHeight="1">
      <c r="A4" s="11">
        <v>3</v>
      </c>
      <c r="B4" s="67" t="s">
        <v>178</v>
      </c>
      <c r="C4" s="70"/>
      <c r="D4" s="71" t="s">
        <v>179</v>
      </c>
      <c r="E4" s="19">
        <f>T9</f>
        <v>0</v>
      </c>
      <c r="F4" s="21">
        <f>S9</f>
        <v>2</v>
      </c>
      <c r="G4" s="22">
        <f>T8</f>
        <v>2</v>
      </c>
      <c r="H4" s="23">
        <f>S8</f>
        <v>1</v>
      </c>
      <c r="I4" s="116"/>
      <c r="J4" s="116"/>
      <c r="K4" s="13">
        <f>S12</f>
        <v>2</v>
      </c>
      <c r="L4" s="14">
        <f>T12</f>
        <v>1</v>
      </c>
      <c r="M4" s="19">
        <f>IF(ISBLANK(B4),"",SUM(H8,L8,P8,H9,L9,P9,G12,K12,O12))</f>
        <v>13</v>
      </c>
      <c r="N4" s="20">
        <f>IF(ISBLANK(B4),"",SUM(G8,K8,O8,G9,K9,O9,H12,L12,P12))</f>
        <v>13</v>
      </c>
      <c r="O4" s="19">
        <f>IF(ISBLANK(B4),"",SUM(G4,E4,K4))</f>
        <v>4</v>
      </c>
      <c r="P4" s="20">
        <f>IF(ISBLANK(B4),"",SUM(H4,F4,L4))</f>
        <v>4</v>
      </c>
      <c r="Q4" s="19">
        <f>IF(ISBLANK(B4),"",IF(G4=2,1,0)+IF(E4=2,1,0)+IF(K4=2,1,0))</f>
        <v>2</v>
      </c>
      <c r="R4" s="20">
        <f>IF(ISBLANK(B4),"",IF(H4=2,1,0)+IF(F4=2,1,0)+IF(L4=2,1,0))</f>
        <v>1</v>
      </c>
      <c r="S4" s="118">
        <v>2</v>
      </c>
      <c r="T4" s="118"/>
    </row>
    <row r="5" spans="1:20" ht="33" customHeight="1">
      <c r="A5" s="11">
        <v>4</v>
      </c>
      <c r="B5" s="67" t="s">
        <v>180</v>
      </c>
      <c r="C5" s="70"/>
      <c r="D5" s="71" t="s">
        <v>181</v>
      </c>
      <c r="E5" s="19">
        <f>T7</f>
        <v>1</v>
      </c>
      <c r="F5" s="21">
        <f>S7</f>
        <v>2</v>
      </c>
      <c r="G5" s="24">
        <f>S10</f>
        <v>1</v>
      </c>
      <c r="H5" s="21">
        <f>T10</f>
        <v>2</v>
      </c>
      <c r="I5" s="25">
        <f>T12</f>
        <v>1</v>
      </c>
      <c r="J5" s="23">
        <f>S12</f>
        <v>2</v>
      </c>
      <c r="K5" s="116"/>
      <c r="L5" s="116"/>
      <c r="M5" s="19">
        <f>IF(ISBLANK(B5),"",SUM(H7,L7,P7,G10,K10,O10,H12,L12,P12))</f>
        <v>12</v>
      </c>
      <c r="N5" s="20">
        <f>IF(ISBLANK(B5),"",SUM(G7,K7,O7,H10,L10,P10,G12,K12,O12))</f>
        <v>19</v>
      </c>
      <c r="O5" s="19">
        <f>IF(ISBLANK(B5),"",SUM(E5,I5,G5))</f>
        <v>3</v>
      </c>
      <c r="P5" s="20">
        <f>IF(ISBLANK(B5),"",SUM(F5,J5,H5))</f>
        <v>6</v>
      </c>
      <c r="Q5" s="19">
        <f>IF(ISBLANK(B5),"",IF(E5=2,1,0)+IF(I5=2,1,0)+IF(G5=2,1,0))</f>
        <v>0</v>
      </c>
      <c r="R5" s="20">
        <f>IF(ISBLANK(B5),"",IF(F5=2,1,0)+IF(J5=2,1,0)+IF(H5=2,1,0))</f>
        <v>3</v>
      </c>
      <c r="S5" s="118">
        <v>4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Jerlitschka/Jerlitschka</v>
      </c>
      <c r="C7" s="38" t="s">
        <v>22</v>
      </c>
      <c r="D7" s="39" t="str">
        <f>IF(ISBLANK(B5),"",B5)</f>
        <v>Harder/Broksema</v>
      </c>
      <c r="E7" s="121" t="s">
        <v>23</v>
      </c>
      <c r="F7" s="121"/>
      <c r="G7" s="40">
        <v>1</v>
      </c>
      <c r="H7" s="41">
        <v>3</v>
      </c>
      <c r="I7" s="121" t="s">
        <v>24</v>
      </c>
      <c r="J7" s="121"/>
      <c r="K7" s="40">
        <v>3</v>
      </c>
      <c r="L7" s="39">
        <v>1</v>
      </c>
      <c r="M7" s="121" t="s">
        <v>25</v>
      </c>
      <c r="N7" s="121"/>
      <c r="O7" s="40">
        <v>3</v>
      </c>
      <c r="P7" s="41">
        <v>0</v>
      </c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1</v>
      </c>
    </row>
    <row r="8" spans="1:20" ht="12.75">
      <c r="A8" s="53" t="s">
        <v>41</v>
      </c>
      <c r="B8" s="54" t="str">
        <f>IF(ISBLANK(B3),"",B3)</f>
        <v>Wurpts/Erdwiens</v>
      </c>
      <c r="C8" s="55" t="s">
        <v>22</v>
      </c>
      <c r="D8" s="56" t="str">
        <f>IF(ISBLANK(B4),"",B4)</f>
        <v>Kanitz/Kanitz</v>
      </c>
      <c r="E8" s="123" t="s">
        <v>23</v>
      </c>
      <c r="F8" s="123"/>
      <c r="G8" s="57">
        <v>3</v>
      </c>
      <c r="H8" s="58">
        <v>0</v>
      </c>
      <c r="I8" s="123" t="s">
        <v>24</v>
      </c>
      <c r="J8" s="123"/>
      <c r="K8" s="57">
        <v>1</v>
      </c>
      <c r="L8" s="56">
        <v>3</v>
      </c>
      <c r="M8" s="123" t="s">
        <v>25</v>
      </c>
      <c r="N8" s="123"/>
      <c r="O8" s="57">
        <v>0</v>
      </c>
      <c r="P8" s="58">
        <v>3</v>
      </c>
      <c r="Q8" s="59" t="s">
        <v>26</v>
      </c>
      <c r="R8" s="56"/>
      <c r="S8" s="60">
        <f t="shared" si="0"/>
        <v>1</v>
      </c>
      <c r="T8" s="61">
        <f t="shared" si="1"/>
        <v>2</v>
      </c>
    </row>
    <row r="9" spans="1:20" ht="12.75">
      <c r="A9" s="62" t="s">
        <v>63</v>
      </c>
      <c r="B9" s="38" t="str">
        <f>IF(ISBLANK(B2),"",B2)</f>
        <v>Jerlitschka/Jerlitschka</v>
      </c>
      <c r="C9" s="63" t="s">
        <v>22</v>
      </c>
      <c r="D9" s="39" t="str">
        <f>IF(ISBLANK(B4),"",B4)</f>
        <v>Kanitz/Kanitz</v>
      </c>
      <c r="E9" s="121" t="s">
        <v>23</v>
      </c>
      <c r="F9" s="121"/>
      <c r="G9" s="40">
        <v>3</v>
      </c>
      <c r="H9" s="41">
        <v>1</v>
      </c>
      <c r="I9" s="121" t="s">
        <v>24</v>
      </c>
      <c r="J9" s="121"/>
      <c r="K9" s="40">
        <v>3</v>
      </c>
      <c r="L9" s="39">
        <v>0</v>
      </c>
      <c r="M9" s="121" t="s">
        <v>25</v>
      </c>
      <c r="N9" s="121"/>
      <c r="O9" s="40"/>
      <c r="P9" s="41"/>
      <c r="Q9" s="38" t="s">
        <v>26</v>
      </c>
      <c r="R9" s="39"/>
      <c r="S9" s="42">
        <f t="shared" si="0"/>
        <v>2</v>
      </c>
      <c r="T9" s="43">
        <f t="shared" si="1"/>
        <v>0</v>
      </c>
    </row>
    <row r="10" spans="1:20" ht="12.75">
      <c r="A10" s="65" t="s">
        <v>43</v>
      </c>
      <c r="B10" s="59" t="str">
        <f>IF(ISBLANK(B5),"",B5)</f>
        <v>Harder/Broksema</v>
      </c>
      <c r="C10" s="55" t="s">
        <v>22</v>
      </c>
      <c r="D10" s="56" t="str">
        <f>IF(ISBLANK(B3),"",B3)</f>
        <v>Wurpts/Erdwiens</v>
      </c>
      <c r="E10" s="123" t="s">
        <v>23</v>
      </c>
      <c r="F10" s="123"/>
      <c r="G10" s="57">
        <v>3</v>
      </c>
      <c r="H10" s="58">
        <v>0</v>
      </c>
      <c r="I10" s="123" t="s">
        <v>24</v>
      </c>
      <c r="J10" s="123"/>
      <c r="K10" s="57">
        <v>1</v>
      </c>
      <c r="L10" s="56">
        <v>3</v>
      </c>
      <c r="M10" s="123" t="s">
        <v>25</v>
      </c>
      <c r="N10" s="123"/>
      <c r="O10" s="57">
        <v>1</v>
      </c>
      <c r="P10" s="58">
        <v>3</v>
      </c>
      <c r="Q10" s="59" t="s">
        <v>26</v>
      </c>
      <c r="R10" s="56"/>
      <c r="S10" s="60">
        <f t="shared" si="0"/>
        <v>1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Wurpts/Erdwiens</v>
      </c>
      <c r="C11" s="63" t="s">
        <v>22</v>
      </c>
      <c r="D11" s="39" t="str">
        <f>IF(ISBLANK(B2),"",B2)</f>
        <v>Jerlitschka/Jerlitschka</v>
      </c>
      <c r="E11" s="121" t="s">
        <v>23</v>
      </c>
      <c r="F11" s="121"/>
      <c r="G11" s="40">
        <v>1</v>
      </c>
      <c r="H11" s="41">
        <v>3</v>
      </c>
      <c r="I11" s="121" t="s">
        <v>24</v>
      </c>
      <c r="J11" s="121"/>
      <c r="K11" s="40">
        <v>3</v>
      </c>
      <c r="L11" s="39">
        <v>0</v>
      </c>
      <c r="M11" s="121" t="s">
        <v>25</v>
      </c>
      <c r="N11" s="121"/>
      <c r="O11" s="40">
        <v>0</v>
      </c>
      <c r="P11" s="41">
        <v>3</v>
      </c>
      <c r="Q11" s="38" t="s">
        <v>26</v>
      </c>
      <c r="R11" s="39"/>
      <c r="S11" s="42">
        <f t="shared" si="0"/>
        <v>1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Kanitz/Kanitz</v>
      </c>
      <c r="C12" s="55" t="s">
        <v>22</v>
      </c>
      <c r="D12" s="56" t="str">
        <f>IF(ISBLANK(B5),"",B5)</f>
        <v>Harder/Broksema</v>
      </c>
      <c r="E12" s="123" t="s">
        <v>23</v>
      </c>
      <c r="F12" s="123"/>
      <c r="G12" s="57">
        <v>3</v>
      </c>
      <c r="H12" s="58">
        <v>0</v>
      </c>
      <c r="I12" s="123" t="s">
        <v>24</v>
      </c>
      <c r="J12" s="123"/>
      <c r="K12" s="57">
        <v>0</v>
      </c>
      <c r="L12" s="56">
        <v>3</v>
      </c>
      <c r="M12" s="123" t="s">
        <v>25</v>
      </c>
      <c r="N12" s="123"/>
      <c r="O12" s="57">
        <v>3</v>
      </c>
      <c r="P12" s="58">
        <v>0</v>
      </c>
      <c r="Q12" s="59" t="s">
        <v>26</v>
      </c>
      <c r="R12" s="56"/>
      <c r="S12" s="60">
        <f t="shared" si="0"/>
        <v>2</v>
      </c>
      <c r="T12" s="61">
        <f t="shared" si="1"/>
        <v>1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3" sqref="D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182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183</v>
      </c>
      <c r="C2" s="68"/>
      <c r="D2" s="69" t="s">
        <v>184</v>
      </c>
      <c r="E2" s="116"/>
      <c r="F2" s="116"/>
      <c r="G2" s="4">
        <f>T11</f>
        <v>2</v>
      </c>
      <c r="H2" s="5">
        <f>S11</f>
        <v>0</v>
      </c>
      <c r="I2" s="6">
        <f>S9</f>
        <v>2</v>
      </c>
      <c r="J2" s="7">
        <f>T9</f>
        <v>0</v>
      </c>
      <c r="K2" s="6">
        <f>S7</f>
        <v>2</v>
      </c>
      <c r="L2" s="7">
        <f>T7</f>
        <v>0</v>
      </c>
      <c r="M2" s="9">
        <f>IF(ISBLANK(B2),"",SUM(G7,K7,O7,G9,K9,O9,H11,L11,P11))</f>
        <v>18</v>
      </c>
      <c r="N2" s="10">
        <f>IF(ISBLANK(B2),"",SUM(H7,L7,P7,H9,L9,P9,G11,K11,O11))</f>
        <v>4</v>
      </c>
      <c r="O2" s="9">
        <f>IF(ISBLANK(B2),"",SUM(G2,I2,K2))</f>
        <v>6</v>
      </c>
      <c r="P2" s="10">
        <f>IF(ISBLANK(B2),"",SUM(H2,J2,L2))</f>
        <v>0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17">
        <v>1</v>
      </c>
      <c r="T2" s="117"/>
    </row>
    <row r="3" spans="1:20" ht="33" customHeight="1">
      <c r="A3" s="11">
        <v>2</v>
      </c>
      <c r="B3" s="67" t="s">
        <v>185</v>
      </c>
      <c r="C3" s="70"/>
      <c r="D3" s="71" t="s">
        <v>8</v>
      </c>
      <c r="E3" s="9">
        <f>S11</f>
        <v>0</v>
      </c>
      <c r="F3" s="10">
        <f>T11</f>
        <v>2</v>
      </c>
      <c r="G3" s="116"/>
      <c r="H3" s="116"/>
      <c r="I3" s="13">
        <f>S8</f>
        <v>2</v>
      </c>
      <c r="J3" s="14">
        <f>T8</f>
        <v>1</v>
      </c>
      <c r="K3" s="15">
        <f>T10</f>
        <v>0</v>
      </c>
      <c r="L3" s="16">
        <f>S10</f>
        <v>2</v>
      </c>
      <c r="M3" s="19">
        <f>IF(ISBLANK(B3),"",SUM(G8,K8,O8,H10,L10,P10,G11,K11,O11))</f>
        <v>10</v>
      </c>
      <c r="N3" s="20">
        <f>IF(ISBLANK(B3),"",SUM(H8,L8,P8,G10,K10,O10,H11,L11,P11))</f>
        <v>16</v>
      </c>
      <c r="O3" s="19">
        <f>IF(ISBLANK(B3),"",SUM(E3,I3,K3))</f>
        <v>2</v>
      </c>
      <c r="P3" s="20">
        <f>IF(ISBLANK(B3),"",SUM(F3,J3,L3))</f>
        <v>5</v>
      </c>
      <c r="Q3" s="19">
        <f>IF(ISBLANK(B3),"",IF(E3=2,1,0)+IF(I3=2,1,0)+IF(K3=2,1,0))</f>
        <v>1</v>
      </c>
      <c r="R3" s="20">
        <f>IF(ISBLANK(B3),"",IF(F3=2,1,0)+IF(J3=2,1,0)+IF(L3=2,1,0))</f>
        <v>2</v>
      </c>
      <c r="S3" s="118">
        <v>4</v>
      </c>
      <c r="T3" s="118"/>
    </row>
    <row r="4" spans="1:20" ht="33" customHeight="1">
      <c r="A4" s="11">
        <v>3</v>
      </c>
      <c r="B4" s="67" t="s">
        <v>186</v>
      </c>
      <c r="C4" s="70"/>
      <c r="D4" s="71" t="s">
        <v>103</v>
      </c>
      <c r="E4" s="19">
        <f>T9</f>
        <v>0</v>
      </c>
      <c r="F4" s="21">
        <f>S9</f>
        <v>2</v>
      </c>
      <c r="G4" s="22">
        <f>T8</f>
        <v>1</v>
      </c>
      <c r="H4" s="23">
        <f>S8</f>
        <v>2</v>
      </c>
      <c r="I4" s="116"/>
      <c r="J4" s="116"/>
      <c r="K4" s="13">
        <f>S12</f>
        <v>2</v>
      </c>
      <c r="L4" s="14">
        <f>T12</f>
        <v>1</v>
      </c>
      <c r="M4" s="19">
        <f>IF(ISBLANK(B4),"",SUM(H8,L8,P8,H9,L9,P9,G12,K12,O12))</f>
        <v>11</v>
      </c>
      <c r="N4" s="20">
        <f>IF(ISBLANK(B4),"",SUM(G8,K8,O8,G9,K9,O9,H12,L12,P12))</f>
        <v>18</v>
      </c>
      <c r="O4" s="19">
        <f>IF(ISBLANK(B4),"",SUM(G4,E4,K4))</f>
        <v>3</v>
      </c>
      <c r="P4" s="20">
        <f>IF(ISBLANK(B4),"",SUM(H4,F4,L4))</f>
        <v>5</v>
      </c>
      <c r="Q4" s="19">
        <f>IF(ISBLANK(B4),"",IF(G4=2,1,0)+IF(E4=2,1,0)+IF(K4=2,1,0))</f>
        <v>1</v>
      </c>
      <c r="R4" s="20">
        <f>IF(ISBLANK(B4),"",IF(H4=2,1,0)+IF(F4=2,1,0)+IF(L4=2,1,0))</f>
        <v>2</v>
      </c>
      <c r="S4" s="118">
        <v>3</v>
      </c>
      <c r="T4" s="118"/>
    </row>
    <row r="5" spans="1:20" ht="33" customHeight="1">
      <c r="A5" s="11">
        <v>4</v>
      </c>
      <c r="B5" s="67" t="s">
        <v>187</v>
      </c>
      <c r="C5" s="70"/>
      <c r="D5" s="71" t="s">
        <v>131</v>
      </c>
      <c r="E5" s="19">
        <f>T7</f>
        <v>0</v>
      </c>
      <c r="F5" s="21">
        <f>S7</f>
        <v>2</v>
      </c>
      <c r="G5" s="24">
        <f>S10</f>
        <v>2</v>
      </c>
      <c r="H5" s="21">
        <f>T10</f>
        <v>0</v>
      </c>
      <c r="I5" s="25">
        <f>T12</f>
        <v>1</v>
      </c>
      <c r="J5" s="23">
        <f>S12</f>
        <v>2</v>
      </c>
      <c r="K5" s="116"/>
      <c r="L5" s="116"/>
      <c r="M5" s="19">
        <f>IF(ISBLANK(B5),"",SUM(H7,L7,P7,G10,K10,O10,H12,L12,P12))</f>
        <v>12</v>
      </c>
      <c r="N5" s="20">
        <f>IF(ISBLANK(B5),"",SUM(G7,K7,O7,H10,L10,P10,G12,K12,O12))</f>
        <v>13</v>
      </c>
      <c r="O5" s="19">
        <f>IF(ISBLANK(B5),"",SUM(E5,I5,G5))</f>
        <v>3</v>
      </c>
      <c r="P5" s="20">
        <f>IF(ISBLANK(B5),"",SUM(F5,J5,H5))</f>
        <v>4</v>
      </c>
      <c r="Q5" s="19">
        <f>IF(ISBLANK(B5),"",IF(E5=2,1,0)+IF(I5=2,1,0)+IF(G5=2,1,0))</f>
        <v>1</v>
      </c>
      <c r="R5" s="20">
        <f>IF(ISBLANK(B5),"",IF(F5=2,1,0)+IF(J5=2,1,0)+IF(H5=2,1,0))</f>
        <v>2</v>
      </c>
      <c r="S5" s="118">
        <v>2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Müller/Kruse</v>
      </c>
      <c r="C7" s="38" t="s">
        <v>22</v>
      </c>
      <c r="D7" s="39" t="str">
        <f>IF(ISBLANK(B5),"",B5)</f>
        <v>Stöver/Hammer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3</v>
      </c>
      <c r="L7" s="39">
        <v>1</v>
      </c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0</v>
      </c>
    </row>
    <row r="8" spans="1:20" ht="12.75">
      <c r="A8" s="53" t="s">
        <v>41</v>
      </c>
      <c r="B8" s="54" t="str">
        <f>IF(ISBLANK(B3),"",B3)</f>
        <v>Faßhauer/Rix</v>
      </c>
      <c r="C8" s="55" t="s">
        <v>22</v>
      </c>
      <c r="D8" s="56" t="str">
        <f>IF(ISBLANK(B4),"",B4)</f>
        <v>Wojna/Struckmann</v>
      </c>
      <c r="E8" s="123" t="s">
        <v>23</v>
      </c>
      <c r="F8" s="123"/>
      <c r="G8" s="57">
        <v>3</v>
      </c>
      <c r="H8" s="58">
        <v>0</v>
      </c>
      <c r="I8" s="123" t="s">
        <v>24</v>
      </c>
      <c r="J8" s="123"/>
      <c r="K8" s="57">
        <v>1</v>
      </c>
      <c r="L8" s="56">
        <v>3</v>
      </c>
      <c r="M8" s="123" t="s">
        <v>25</v>
      </c>
      <c r="N8" s="123"/>
      <c r="O8" s="57">
        <v>3</v>
      </c>
      <c r="P8" s="58">
        <v>1</v>
      </c>
      <c r="Q8" s="59" t="s">
        <v>26</v>
      </c>
      <c r="R8" s="56"/>
      <c r="S8" s="60">
        <f t="shared" si="0"/>
        <v>2</v>
      </c>
      <c r="T8" s="61">
        <f t="shared" si="1"/>
        <v>1</v>
      </c>
    </row>
    <row r="9" spans="1:20" ht="12.75">
      <c r="A9" s="62" t="s">
        <v>63</v>
      </c>
      <c r="B9" s="38" t="str">
        <f>IF(ISBLANK(B2),"",B2)</f>
        <v>Müller/Kruse</v>
      </c>
      <c r="C9" s="63" t="s">
        <v>22</v>
      </c>
      <c r="D9" s="39" t="str">
        <f>IF(ISBLANK(B4),"",B4)</f>
        <v>Wojna/Struckmann</v>
      </c>
      <c r="E9" s="121" t="s">
        <v>23</v>
      </c>
      <c r="F9" s="121"/>
      <c r="G9" s="40">
        <v>3</v>
      </c>
      <c r="H9" s="41">
        <v>1</v>
      </c>
      <c r="I9" s="121" t="s">
        <v>24</v>
      </c>
      <c r="J9" s="121"/>
      <c r="K9" s="40">
        <v>3</v>
      </c>
      <c r="L9" s="39">
        <v>0</v>
      </c>
      <c r="M9" s="121" t="s">
        <v>25</v>
      </c>
      <c r="N9" s="121"/>
      <c r="O9" s="40"/>
      <c r="P9" s="41"/>
      <c r="Q9" s="38" t="s">
        <v>26</v>
      </c>
      <c r="R9" s="39"/>
      <c r="S9" s="42">
        <f t="shared" si="0"/>
        <v>2</v>
      </c>
      <c r="T9" s="43">
        <f t="shared" si="1"/>
        <v>0</v>
      </c>
    </row>
    <row r="10" spans="1:20" ht="12.75">
      <c r="A10" s="65" t="s">
        <v>43</v>
      </c>
      <c r="B10" s="59" t="str">
        <f>IF(ISBLANK(B5),"",B5)</f>
        <v>Stöver/Hammer</v>
      </c>
      <c r="C10" s="55" t="s">
        <v>22</v>
      </c>
      <c r="D10" s="56" t="str">
        <f>IF(ISBLANK(B3),"",B3)</f>
        <v>Faßhauer/Rix</v>
      </c>
      <c r="E10" s="123" t="s">
        <v>23</v>
      </c>
      <c r="F10" s="123"/>
      <c r="G10" s="57">
        <v>3</v>
      </c>
      <c r="H10" s="58">
        <v>1</v>
      </c>
      <c r="I10" s="123" t="s">
        <v>24</v>
      </c>
      <c r="J10" s="123"/>
      <c r="K10" s="57">
        <v>3</v>
      </c>
      <c r="L10" s="56">
        <v>0</v>
      </c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  <v>2</v>
      </c>
      <c r="T10" s="61">
        <f t="shared" si="1"/>
        <v>0</v>
      </c>
    </row>
    <row r="11" spans="1:20" ht="12.75">
      <c r="A11" s="62" t="s">
        <v>64</v>
      </c>
      <c r="B11" s="38" t="str">
        <f>IF(ISBLANK(B3),"",B3)</f>
        <v>Faßhauer/Rix</v>
      </c>
      <c r="C11" s="63" t="s">
        <v>22</v>
      </c>
      <c r="D11" s="39" t="str">
        <f>IF(ISBLANK(B2),"",B2)</f>
        <v>Müller/Kruse</v>
      </c>
      <c r="E11" s="121" t="s">
        <v>23</v>
      </c>
      <c r="F11" s="121"/>
      <c r="G11" s="40">
        <v>2</v>
      </c>
      <c r="H11" s="41">
        <v>3</v>
      </c>
      <c r="I11" s="121" t="s">
        <v>24</v>
      </c>
      <c r="J11" s="121"/>
      <c r="K11" s="40">
        <v>0</v>
      </c>
      <c r="L11" s="39">
        <v>3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0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Wojna/Struckmann</v>
      </c>
      <c r="C12" s="55" t="s">
        <v>22</v>
      </c>
      <c r="D12" s="56" t="str">
        <f>IF(ISBLANK(B5),"",B5)</f>
        <v>Stöver/Hammer</v>
      </c>
      <c r="E12" s="123" t="s">
        <v>23</v>
      </c>
      <c r="F12" s="123"/>
      <c r="G12" s="57">
        <v>0</v>
      </c>
      <c r="H12" s="58">
        <v>3</v>
      </c>
      <c r="I12" s="123" t="s">
        <v>24</v>
      </c>
      <c r="J12" s="123"/>
      <c r="K12" s="57">
        <v>3</v>
      </c>
      <c r="L12" s="56">
        <v>1</v>
      </c>
      <c r="M12" s="123" t="s">
        <v>25</v>
      </c>
      <c r="N12" s="123"/>
      <c r="O12" s="57">
        <v>3</v>
      </c>
      <c r="P12" s="58">
        <v>1</v>
      </c>
      <c r="Q12" s="59" t="s">
        <v>26</v>
      </c>
      <c r="R12" s="56"/>
      <c r="S12" s="60">
        <f t="shared" si="0"/>
        <v>2</v>
      </c>
      <c r="T12" s="61">
        <f t="shared" si="1"/>
        <v>1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4" sqref="D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188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189</v>
      </c>
      <c r="C2" s="68"/>
      <c r="D2" s="69" t="s">
        <v>181</v>
      </c>
      <c r="E2" s="116"/>
      <c r="F2" s="116"/>
      <c r="G2" s="4">
        <f>T11</f>
        <v>2</v>
      </c>
      <c r="H2" s="5">
        <f>S11</f>
        <v>0</v>
      </c>
      <c r="I2" s="6">
        <f>S9</f>
        <v>2</v>
      </c>
      <c r="J2" s="7">
        <f>T9</f>
        <v>0</v>
      </c>
      <c r="K2" s="6">
        <f>S7</f>
        <v>1</v>
      </c>
      <c r="L2" s="7">
        <f>T7</f>
        <v>2</v>
      </c>
      <c r="M2" s="9">
        <f>IF(ISBLANK(B2),"",SUM(G7,K7,O7,G9,K9,O9,H11,L11,P11))</f>
        <v>18</v>
      </c>
      <c r="N2" s="10">
        <f>IF(ISBLANK(B2),"",SUM(H7,L7,P7,H9,L9,P9,G11,K11,O11))</f>
        <v>8</v>
      </c>
      <c r="O2" s="9">
        <f>IF(ISBLANK(B2),"",SUM(G2,I2,K2))</f>
        <v>5</v>
      </c>
      <c r="P2" s="10">
        <f>IF(ISBLANK(B2),"",SUM(H2,J2,L2))</f>
        <v>2</v>
      </c>
      <c r="Q2" s="9">
        <f>IF(ISBLANK(B2),"",IF(G2=2,1,0)+IF(I2=2,1,0)+IF(K2=2,1,0))</f>
        <v>2</v>
      </c>
      <c r="R2" s="10">
        <f>IF(ISBLANK(B2),"",IF(H2=2,1,0)+IF(J2=2,1,0)+IF(L2=2,1,0))</f>
        <v>1</v>
      </c>
      <c r="S2" s="117">
        <v>2</v>
      </c>
      <c r="T2" s="117"/>
    </row>
    <row r="3" spans="1:20" ht="33" customHeight="1">
      <c r="A3" s="11">
        <v>2</v>
      </c>
      <c r="B3" s="67" t="s">
        <v>190</v>
      </c>
      <c r="C3" s="70"/>
      <c r="D3" s="71" t="s">
        <v>8</v>
      </c>
      <c r="E3" s="9">
        <f>S11</f>
        <v>0</v>
      </c>
      <c r="F3" s="10">
        <f>T11</f>
        <v>2</v>
      </c>
      <c r="G3" s="116"/>
      <c r="H3" s="116"/>
      <c r="I3" s="13">
        <f>S8</f>
        <v>2</v>
      </c>
      <c r="J3" s="14">
        <f>T8</f>
        <v>0</v>
      </c>
      <c r="K3" s="15">
        <f>T10</f>
        <v>0</v>
      </c>
      <c r="L3" s="16">
        <f>S10</f>
        <v>2</v>
      </c>
      <c r="M3" s="19">
        <f>IF(ISBLANK(B3),"",SUM(G8,K8,O8,H10,L10,P10,G11,K11,O11))</f>
        <v>8</v>
      </c>
      <c r="N3" s="20">
        <f>IF(ISBLANK(B3),"",SUM(H8,L8,P8,G10,K10,O10,H11,L11,P11))</f>
        <v>14</v>
      </c>
      <c r="O3" s="19">
        <f>IF(ISBLANK(B3),"",SUM(E3,I3,K3))</f>
        <v>2</v>
      </c>
      <c r="P3" s="20">
        <f>IF(ISBLANK(B3),"",SUM(F3,J3,L3))</f>
        <v>4</v>
      </c>
      <c r="Q3" s="19">
        <f>IF(ISBLANK(B3),"",IF(E3=2,1,0)+IF(I3=2,1,0)+IF(K3=2,1,0))</f>
        <v>1</v>
      </c>
      <c r="R3" s="20">
        <f>IF(ISBLANK(B3),"",IF(F3=2,1,0)+IF(J3=2,1,0)+IF(L3=2,1,0))</f>
        <v>2</v>
      </c>
      <c r="S3" s="118">
        <v>3</v>
      </c>
      <c r="T3" s="118"/>
    </row>
    <row r="4" spans="1:20" ht="33" customHeight="1">
      <c r="A4" s="11">
        <v>3</v>
      </c>
      <c r="B4" s="67" t="s">
        <v>191</v>
      </c>
      <c r="C4" s="70"/>
      <c r="D4" s="71" t="s">
        <v>103</v>
      </c>
      <c r="E4" s="19">
        <f>T9</f>
        <v>0</v>
      </c>
      <c r="F4" s="21">
        <f>S9</f>
        <v>2</v>
      </c>
      <c r="G4" s="22">
        <f>T8</f>
        <v>0</v>
      </c>
      <c r="H4" s="23">
        <f>S8</f>
        <v>2</v>
      </c>
      <c r="I4" s="116"/>
      <c r="J4" s="116"/>
      <c r="K4" s="13">
        <f>S12</f>
        <v>0</v>
      </c>
      <c r="L4" s="14">
        <f>T12</f>
        <v>2</v>
      </c>
      <c r="M4" s="19">
        <f>IF(ISBLANK(B4),"",SUM(H8,L8,P8,H9,L9,P9,G12,K12,O12))</f>
        <v>2</v>
      </c>
      <c r="N4" s="20">
        <f>IF(ISBLANK(B4),"",SUM(G8,K8,O8,G9,K9,O9,H12,L12,P12))</f>
        <v>18</v>
      </c>
      <c r="O4" s="19">
        <f>IF(ISBLANK(B4),"",SUM(G4,E4,K4))</f>
        <v>0</v>
      </c>
      <c r="P4" s="20">
        <f>IF(ISBLANK(B4),"",SUM(H4,F4,L4))</f>
        <v>6</v>
      </c>
      <c r="Q4" s="19">
        <f>IF(ISBLANK(B4),"",IF(G4=2,1,0)+IF(E4=2,1,0)+IF(K4=2,1,0))</f>
        <v>0</v>
      </c>
      <c r="R4" s="20">
        <f>IF(ISBLANK(B4),"",IF(H4=2,1,0)+IF(F4=2,1,0)+IF(L4=2,1,0))</f>
        <v>3</v>
      </c>
      <c r="S4" s="118">
        <v>4</v>
      </c>
      <c r="T4" s="118"/>
    </row>
    <row r="5" spans="1:20" ht="33" customHeight="1">
      <c r="A5" s="11">
        <v>4</v>
      </c>
      <c r="B5" s="67" t="s">
        <v>192</v>
      </c>
      <c r="C5" s="70"/>
      <c r="D5" s="71" t="s">
        <v>193</v>
      </c>
      <c r="E5" s="19">
        <f>T7</f>
        <v>2</v>
      </c>
      <c r="F5" s="21">
        <f>S7</f>
        <v>1</v>
      </c>
      <c r="G5" s="24">
        <f>S10</f>
        <v>2</v>
      </c>
      <c r="H5" s="21">
        <f>T10</f>
        <v>0</v>
      </c>
      <c r="I5" s="25">
        <f>T12</f>
        <v>2</v>
      </c>
      <c r="J5" s="23">
        <f>S12</f>
        <v>0</v>
      </c>
      <c r="K5" s="116"/>
      <c r="L5" s="116"/>
      <c r="M5" s="19">
        <f>IF(ISBLANK(B5),"",SUM(H7,L7,P7,G10,K10,O10,H12,L12,P12))</f>
        <v>19</v>
      </c>
      <c r="N5" s="20">
        <f>IF(ISBLANK(B5),"",SUM(G7,K7,O7,H10,L10,P10,G12,K12,O12))</f>
        <v>7</v>
      </c>
      <c r="O5" s="19">
        <f>IF(ISBLANK(B5),"",SUM(E5,I5,G5))</f>
        <v>6</v>
      </c>
      <c r="P5" s="20">
        <f>IF(ISBLANK(B5),"",SUM(F5,J5,H5))</f>
        <v>1</v>
      </c>
      <c r="Q5" s="19">
        <f>IF(ISBLANK(B5),"",IF(E5=2,1,0)+IF(I5=2,1,0)+IF(G5=2,1,0))</f>
        <v>3</v>
      </c>
      <c r="R5" s="20">
        <f>IF(ISBLANK(B5),"",IF(F5=2,1,0)+IF(J5=2,1,0)+IF(H5=2,1,0))</f>
        <v>0</v>
      </c>
      <c r="S5" s="118">
        <v>1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Janßen/Harms</v>
      </c>
      <c r="C7" s="38" t="s">
        <v>22</v>
      </c>
      <c r="D7" s="39" t="str">
        <f>IF(ISBLANK(B5),"",B5)</f>
        <v>Heirich/Buß</v>
      </c>
      <c r="E7" s="121" t="s">
        <v>23</v>
      </c>
      <c r="F7" s="121"/>
      <c r="G7" s="40">
        <v>2</v>
      </c>
      <c r="H7" s="41">
        <v>3</v>
      </c>
      <c r="I7" s="121" t="s">
        <v>24</v>
      </c>
      <c r="J7" s="121"/>
      <c r="K7" s="40">
        <v>3</v>
      </c>
      <c r="L7" s="39">
        <v>1</v>
      </c>
      <c r="M7" s="121" t="s">
        <v>25</v>
      </c>
      <c r="N7" s="121"/>
      <c r="O7" s="40">
        <v>1</v>
      </c>
      <c r="P7" s="41">
        <v>3</v>
      </c>
      <c r="Q7" s="38" t="s">
        <v>26</v>
      </c>
      <c r="R7" s="39"/>
      <c r="S7" s="42">
        <f aca="true" t="shared" si="0" ref="S7:S12">IF(ISBLANK(G7),"",IF(G7&gt;H7,1,0)+IF(K7&gt;L7,1,0)+IF(O7&gt;P7,1,0))</f>
        <v>1</v>
      </c>
      <c r="T7" s="43">
        <f aca="true" t="shared" si="1" ref="T7:T12">IF(ISBLANK(H7),"",IF(H7&gt;G7,1,0)+IF(L7&gt;K7,1,0)+IF(P7&gt;O7,1,0))</f>
        <v>2</v>
      </c>
    </row>
    <row r="8" spans="1:20" ht="12.75">
      <c r="A8" s="53" t="s">
        <v>41</v>
      </c>
      <c r="B8" s="54" t="str">
        <f>IF(ISBLANK(B3),"",B3)</f>
        <v>Wilken, Joachim/Masur</v>
      </c>
      <c r="C8" s="55" t="s">
        <v>22</v>
      </c>
      <c r="D8" s="56" t="str">
        <f>IF(ISBLANK(B4),"",B4)</f>
        <v>Frenzel/Ernsting</v>
      </c>
      <c r="E8" s="123" t="s">
        <v>23</v>
      </c>
      <c r="F8" s="123"/>
      <c r="G8" s="57">
        <v>3</v>
      </c>
      <c r="H8" s="58">
        <v>0</v>
      </c>
      <c r="I8" s="123" t="s">
        <v>24</v>
      </c>
      <c r="J8" s="123"/>
      <c r="K8" s="57">
        <v>3</v>
      </c>
      <c r="L8" s="56">
        <v>2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2</v>
      </c>
      <c r="T8" s="61">
        <f t="shared" si="1"/>
        <v>0</v>
      </c>
    </row>
    <row r="9" spans="1:20" ht="12.75">
      <c r="A9" s="62" t="s">
        <v>63</v>
      </c>
      <c r="B9" s="38" t="str">
        <f>IF(ISBLANK(B2),"",B2)</f>
        <v>Janßen/Harms</v>
      </c>
      <c r="C9" s="63" t="s">
        <v>22</v>
      </c>
      <c r="D9" s="39" t="str">
        <f>IF(ISBLANK(B4),"",B4)</f>
        <v>Frenzel/Ernsting</v>
      </c>
      <c r="E9" s="121" t="s">
        <v>23</v>
      </c>
      <c r="F9" s="121"/>
      <c r="G9" s="40">
        <v>3</v>
      </c>
      <c r="H9" s="41">
        <v>0</v>
      </c>
      <c r="I9" s="121" t="s">
        <v>24</v>
      </c>
      <c r="J9" s="121"/>
      <c r="K9" s="40">
        <v>3</v>
      </c>
      <c r="L9" s="39">
        <v>0</v>
      </c>
      <c r="M9" s="121" t="s">
        <v>25</v>
      </c>
      <c r="N9" s="121"/>
      <c r="O9" s="40"/>
      <c r="P9" s="41"/>
      <c r="Q9" s="38" t="s">
        <v>26</v>
      </c>
      <c r="R9" s="39"/>
      <c r="S9" s="42">
        <f t="shared" si="0"/>
        <v>2</v>
      </c>
      <c r="T9" s="43">
        <f t="shared" si="1"/>
        <v>0</v>
      </c>
    </row>
    <row r="10" spans="1:20" ht="12.75">
      <c r="A10" s="65" t="s">
        <v>43</v>
      </c>
      <c r="B10" s="59" t="str">
        <f>IF(ISBLANK(B5),"",B5)</f>
        <v>Heirich/Buß</v>
      </c>
      <c r="C10" s="55" t="s">
        <v>22</v>
      </c>
      <c r="D10" s="56" t="str">
        <f>IF(ISBLANK(B3),"",B3)</f>
        <v>Wilken, Joachim/Masur</v>
      </c>
      <c r="E10" s="123" t="s">
        <v>23</v>
      </c>
      <c r="F10" s="123"/>
      <c r="G10" s="57">
        <v>3</v>
      </c>
      <c r="H10" s="58">
        <v>0</v>
      </c>
      <c r="I10" s="123" t="s">
        <v>24</v>
      </c>
      <c r="J10" s="123"/>
      <c r="K10" s="57">
        <v>3</v>
      </c>
      <c r="L10" s="56">
        <v>1</v>
      </c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  <v>2</v>
      </c>
      <c r="T10" s="61">
        <f t="shared" si="1"/>
        <v>0</v>
      </c>
    </row>
    <row r="11" spans="1:20" ht="12.75">
      <c r="A11" s="62" t="s">
        <v>64</v>
      </c>
      <c r="B11" s="38" t="str">
        <f>IF(ISBLANK(B3),"",B3)</f>
        <v>Wilken, Joachim/Masur</v>
      </c>
      <c r="C11" s="63" t="s">
        <v>22</v>
      </c>
      <c r="D11" s="39" t="str">
        <f>IF(ISBLANK(B2),"",B2)</f>
        <v>Janßen/Harms</v>
      </c>
      <c r="E11" s="121" t="s">
        <v>23</v>
      </c>
      <c r="F11" s="121"/>
      <c r="G11" s="40">
        <v>1</v>
      </c>
      <c r="H11" s="41">
        <v>3</v>
      </c>
      <c r="I11" s="121" t="s">
        <v>24</v>
      </c>
      <c r="J11" s="121"/>
      <c r="K11" s="40">
        <v>0</v>
      </c>
      <c r="L11" s="39">
        <v>3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0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Frenzel/Ernsting</v>
      </c>
      <c r="C12" s="55" t="s">
        <v>22</v>
      </c>
      <c r="D12" s="56" t="str">
        <f>IF(ISBLANK(B5),"",B5)</f>
        <v>Heirich/Buß</v>
      </c>
      <c r="E12" s="123" t="s">
        <v>23</v>
      </c>
      <c r="F12" s="123"/>
      <c r="G12" s="57">
        <v>0</v>
      </c>
      <c r="H12" s="58">
        <v>3</v>
      </c>
      <c r="I12" s="123" t="s">
        <v>24</v>
      </c>
      <c r="J12" s="123"/>
      <c r="K12" s="57">
        <v>0</v>
      </c>
      <c r="L12" s="56">
        <v>3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0</v>
      </c>
      <c r="T12" s="61">
        <f t="shared" si="1"/>
        <v>2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54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55</v>
      </c>
      <c r="C2" s="68"/>
      <c r="D2" s="69" t="s">
        <v>56</v>
      </c>
      <c r="E2" s="116"/>
      <c r="F2" s="116"/>
      <c r="G2" s="4">
        <f>T11</f>
        <v>2</v>
      </c>
      <c r="H2" s="5">
        <f>S11</f>
        <v>0</v>
      </c>
      <c r="I2" s="6">
        <f>S9</f>
        <v>2</v>
      </c>
      <c r="J2" s="7">
        <f>T9</f>
        <v>1</v>
      </c>
      <c r="K2" s="6">
        <f>S7</f>
        <v>2</v>
      </c>
      <c r="L2" s="7">
        <f>T7</f>
        <v>0</v>
      </c>
      <c r="M2" s="9">
        <f>IF(ISBLANK(B2),"",SUM(G7,K7,O7,G9,K9,O9,H11,L11,P11))</f>
        <v>19</v>
      </c>
      <c r="N2" s="10">
        <f>IF(ISBLANK(B2),"",SUM(H7,L7,P7,H9,L9,P9,G11,K11,O11))</f>
        <v>6</v>
      </c>
      <c r="O2" s="9">
        <f>IF(ISBLANK(B2),"",SUM(G2,I2,K2))</f>
        <v>6</v>
      </c>
      <c r="P2" s="10">
        <f>IF(ISBLANK(B2),"",SUM(H2,J2,L2))</f>
        <v>1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17">
        <v>1</v>
      </c>
      <c r="T2" s="117"/>
    </row>
    <row r="3" spans="1:20" ht="33" customHeight="1">
      <c r="A3" s="11">
        <v>2</v>
      </c>
      <c r="B3" s="67" t="s">
        <v>57</v>
      </c>
      <c r="C3" s="70"/>
      <c r="D3" s="71" t="s">
        <v>58</v>
      </c>
      <c r="E3" s="9">
        <f>S11</f>
        <v>0</v>
      </c>
      <c r="F3" s="10">
        <f>T11</f>
        <v>2</v>
      </c>
      <c r="G3" s="116"/>
      <c r="H3" s="116"/>
      <c r="I3" s="13">
        <f>S8</f>
        <v>2</v>
      </c>
      <c r="J3" s="14">
        <f>T8</f>
        <v>0</v>
      </c>
      <c r="K3" s="15">
        <f>T10</f>
        <v>2</v>
      </c>
      <c r="L3" s="16">
        <f>S10</f>
        <v>0</v>
      </c>
      <c r="M3" s="19">
        <f>IF(ISBLANK(B3),"",SUM(G8,K8,O8,H10,L10,P10,G11,K11,O11))</f>
        <v>13</v>
      </c>
      <c r="N3" s="20">
        <f>IF(ISBLANK(B3),"",SUM(H8,L8,P8,G10,K10,O10,H11,L11,P11))</f>
        <v>8</v>
      </c>
      <c r="O3" s="19">
        <f>IF(ISBLANK(B3),"",SUM(E3,I3,K3))</f>
        <v>4</v>
      </c>
      <c r="P3" s="20">
        <f>IF(ISBLANK(B3),"",SUM(F3,J3,L3))</f>
        <v>2</v>
      </c>
      <c r="Q3" s="19">
        <f>IF(ISBLANK(B3),"",IF(E3=2,1,0)+IF(I3=2,1,0)+IF(K3=2,1,0))</f>
        <v>2</v>
      </c>
      <c r="R3" s="20">
        <f>IF(ISBLANK(B3),"",IF(F3=2,1,0)+IF(J3=2,1,0)+IF(L3=2,1,0))</f>
        <v>1</v>
      </c>
      <c r="S3" s="118">
        <v>2</v>
      </c>
      <c r="T3" s="118"/>
    </row>
    <row r="4" spans="1:20" ht="33" customHeight="1">
      <c r="A4" s="11">
        <v>3</v>
      </c>
      <c r="B4" s="67" t="s">
        <v>59</v>
      </c>
      <c r="C4" s="70"/>
      <c r="D4" s="71" t="s">
        <v>60</v>
      </c>
      <c r="E4" s="19">
        <f>T9</f>
        <v>1</v>
      </c>
      <c r="F4" s="21">
        <f>S9</f>
        <v>2</v>
      </c>
      <c r="G4" s="22">
        <f>T8</f>
        <v>0</v>
      </c>
      <c r="H4" s="23">
        <f>S8</f>
        <v>2</v>
      </c>
      <c r="I4" s="116"/>
      <c r="J4" s="116"/>
      <c r="K4" s="13">
        <f>S12</f>
        <v>2</v>
      </c>
      <c r="L4" s="14">
        <f>T12</f>
        <v>0</v>
      </c>
      <c r="M4" s="19">
        <f>IF(ISBLANK(B4),"",SUM(H8,L8,P8,H9,L9,P9,G12,K12,O12))</f>
        <v>13</v>
      </c>
      <c r="N4" s="20">
        <f>IF(ISBLANK(B4),"",SUM(G8,K8,O8,G9,K9,O9,H12,L12,P12))</f>
        <v>14</v>
      </c>
      <c r="O4" s="19">
        <f>IF(ISBLANK(B4),"",SUM(G4,E4,K4))</f>
        <v>3</v>
      </c>
      <c r="P4" s="20">
        <f>IF(ISBLANK(B4),"",SUM(H4,F4,L4))</f>
        <v>4</v>
      </c>
      <c r="Q4" s="19">
        <f>IF(ISBLANK(B4),"",IF(G4=2,1,0)+IF(E4=2,1,0)+IF(K4=2,1,0))</f>
        <v>1</v>
      </c>
      <c r="R4" s="20">
        <f>IF(ISBLANK(B4),"",IF(H4=2,1,0)+IF(F4=2,1,0)+IF(L4=2,1,0))</f>
        <v>2</v>
      </c>
      <c r="S4" s="118">
        <v>3</v>
      </c>
      <c r="T4" s="118"/>
    </row>
    <row r="5" spans="1:20" ht="33" customHeight="1">
      <c r="A5" s="11">
        <v>4</v>
      </c>
      <c r="B5" s="67" t="s">
        <v>61</v>
      </c>
      <c r="C5" s="70"/>
      <c r="D5" s="71" t="s">
        <v>62</v>
      </c>
      <c r="E5" s="19">
        <f>T7</f>
        <v>0</v>
      </c>
      <c r="F5" s="21">
        <f>S7</f>
        <v>2</v>
      </c>
      <c r="G5" s="24">
        <f>S10</f>
        <v>0</v>
      </c>
      <c r="H5" s="21">
        <f>T10</f>
        <v>2</v>
      </c>
      <c r="I5" s="25">
        <f>T12</f>
        <v>0</v>
      </c>
      <c r="J5" s="23">
        <f>S12</f>
        <v>2</v>
      </c>
      <c r="K5" s="116"/>
      <c r="L5" s="116"/>
      <c r="M5" s="19">
        <f>IF(ISBLANK(B5),"",SUM(H7,L7,P7,G10,K10,O10,H12,L12,P12))</f>
        <v>1</v>
      </c>
      <c r="N5" s="20">
        <f>IF(ISBLANK(B5),"",SUM(G7,K7,O7,H10,L10,P10,G12,K12,O12))</f>
        <v>18</v>
      </c>
      <c r="O5" s="19">
        <f>IF(ISBLANK(B5),"",SUM(E5,I5,G5))</f>
        <v>0</v>
      </c>
      <c r="P5" s="20">
        <f>IF(ISBLANK(B5),"",SUM(F5,J5,H5))</f>
        <v>6</v>
      </c>
      <c r="Q5" s="19">
        <f>IF(ISBLANK(B5),"",IF(E5=2,1,0)+IF(I5=2,1,0)+IF(G5=2,1,0))</f>
        <v>0</v>
      </c>
      <c r="R5" s="20">
        <f>IF(ISBLANK(B5),"",IF(F5=2,1,0)+IF(J5=2,1,0)+IF(H5=2,1,0))</f>
        <v>3</v>
      </c>
      <c r="S5" s="118">
        <v>4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Rothenhäuser/Lüken/Schwirtz/Hinrichs</v>
      </c>
      <c r="C7" s="38" t="s">
        <v>22</v>
      </c>
      <c r="D7" s="39" t="str">
        <f>IF(ISBLANK(B5),"",B5)</f>
        <v>Rocker/Wechsler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3</v>
      </c>
      <c r="L7" s="39">
        <v>0</v>
      </c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0</v>
      </c>
    </row>
    <row r="8" spans="1:20" ht="12.75">
      <c r="A8" s="53" t="s">
        <v>41</v>
      </c>
      <c r="B8" s="54" t="str">
        <f>IF(ISBLANK(B3),"",B3)</f>
        <v>Emmann/Chowanez</v>
      </c>
      <c r="C8" s="55" t="s">
        <v>22</v>
      </c>
      <c r="D8" s="56" t="str">
        <f>IF(ISBLANK(B4),"",B4)</f>
        <v>Dreier/Holthaus</v>
      </c>
      <c r="E8" s="123" t="s">
        <v>23</v>
      </c>
      <c r="F8" s="123"/>
      <c r="G8" s="57">
        <v>3</v>
      </c>
      <c r="H8" s="58">
        <v>1</v>
      </c>
      <c r="I8" s="123" t="s">
        <v>24</v>
      </c>
      <c r="J8" s="123"/>
      <c r="K8" s="57">
        <v>3</v>
      </c>
      <c r="L8" s="56">
        <v>1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2</v>
      </c>
      <c r="T8" s="61">
        <f t="shared" si="1"/>
        <v>0</v>
      </c>
    </row>
    <row r="9" spans="1:20" ht="12.75">
      <c r="A9" s="62" t="s">
        <v>63</v>
      </c>
      <c r="B9" s="38" t="str">
        <f>IF(ISBLANK(B2),"",B2)</f>
        <v>Rothenhäuser/Lüken/Schwirtz/Hinrichs</v>
      </c>
      <c r="C9" s="63" t="s">
        <v>22</v>
      </c>
      <c r="D9" s="39" t="str">
        <f>IF(ISBLANK(B4),"",B4)</f>
        <v>Dreier/Holthaus</v>
      </c>
      <c r="E9" s="121" t="s">
        <v>23</v>
      </c>
      <c r="F9" s="121"/>
      <c r="G9" s="40">
        <v>1</v>
      </c>
      <c r="H9" s="41">
        <v>3</v>
      </c>
      <c r="I9" s="121" t="s">
        <v>24</v>
      </c>
      <c r="J9" s="121"/>
      <c r="K9" s="40">
        <v>3</v>
      </c>
      <c r="L9" s="39">
        <v>1</v>
      </c>
      <c r="M9" s="121" t="s">
        <v>25</v>
      </c>
      <c r="N9" s="121"/>
      <c r="O9" s="40">
        <v>3</v>
      </c>
      <c r="P9" s="41">
        <v>1</v>
      </c>
      <c r="Q9" s="38" t="s">
        <v>26</v>
      </c>
      <c r="R9" s="39"/>
      <c r="S9" s="42">
        <f t="shared" si="0"/>
        <v>2</v>
      </c>
      <c r="T9" s="43">
        <f t="shared" si="1"/>
        <v>1</v>
      </c>
    </row>
    <row r="10" spans="1:20" ht="12.75">
      <c r="A10" s="65" t="s">
        <v>43</v>
      </c>
      <c r="B10" s="59" t="str">
        <f>IF(ISBLANK(B5),"",B5)</f>
        <v>Rocker/Wechsler</v>
      </c>
      <c r="C10" s="55" t="s">
        <v>22</v>
      </c>
      <c r="D10" s="56" t="str">
        <f>IF(ISBLANK(B3),"",B3)</f>
        <v>Emmann/Chowanez</v>
      </c>
      <c r="E10" s="123" t="s">
        <v>23</v>
      </c>
      <c r="F10" s="123"/>
      <c r="G10" s="57">
        <v>0</v>
      </c>
      <c r="H10" s="58">
        <v>3</v>
      </c>
      <c r="I10" s="123" t="s">
        <v>24</v>
      </c>
      <c r="J10" s="123"/>
      <c r="K10" s="57">
        <v>0</v>
      </c>
      <c r="L10" s="56">
        <v>3</v>
      </c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  <v>0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Emmann/Chowanez</v>
      </c>
      <c r="C11" s="63" t="s">
        <v>22</v>
      </c>
      <c r="D11" s="39" t="str">
        <f>IF(ISBLANK(B2),"",B2)</f>
        <v>Rothenhäuser/Lüken/Schwirtz/Hinrichs</v>
      </c>
      <c r="E11" s="121" t="s">
        <v>23</v>
      </c>
      <c r="F11" s="121"/>
      <c r="G11" s="40">
        <v>0</v>
      </c>
      <c r="H11" s="41">
        <v>3</v>
      </c>
      <c r="I11" s="121" t="s">
        <v>24</v>
      </c>
      <c r="J11" s="121"/>
      <c r="K11" s="40">
        <v>1</v>
      </c>
      <c r="L11" s="39">
        <v>3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0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Dreier/Holthaus</v>
      </c>
      <c r="C12" s="55" t="s">
        <v>22</v>
      </c>
      <c r="D12" s="56" t="str">
        <f>IF(ISBLANK(B5),"",B5)</f>
        <v>Rocker/Wechsler</v>
      </c>
      <c r="E12" s="123" t="s">
        <v>23</v>
      </c>
      <c r="F12" s="123"/>
      <c r="G12" s="57">
        <v>3</v>
      </c>
      <c r="H12" s="58">
        <v>0</v>
      </c>
      <c r="I12" s="123" t="s">
        <v>24</v>
      </c>
      <c r="J12" s="123"/>
      <c r="K12" s="57">
        <v>3</v>
      </c>
      <c r="L12" s="56">
        <v>1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2</v>
      </c>
      <c r="T12" s="61">
        <f t="shared" si="1"/>
        <v>0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9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7" t="s">
        <v>194</v>
      </c>
      <c r="B1" s="127"/>
      <c r="C1" s="127"/>
      <c r="D1" s="127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195</v>
      </c>
      <c r="C2" s="68"/>
      <c r="D2" s="69" t="s">
        <v>58</v>
      </c>
      <c r="E2" s="116"/>
      <c r="F2" s="116"/>
      <c r="G2" s="4">
        <f>T11</f>
        <v>2</v>
      </c>
      <c r="H2" s="5">
        <f>S11</f>
        <v>0</v>
      </c>
      <c r="I2" s="6">
        <f>S9</f>
        <v>2</v>
      </c>
      <c r="J2" s="7">
        <f>T9</f>
        <v>0</v>
      </c>
      <c r="K2" s="6">
        <f>S7</f>
        <v>2</v>
      </c>
      <c r="L2" s="7">
        <f>T7</f>
        <v>0</v>
      </c>
      <c r="M2" s="9">
        <f>IF(ISBLANK(B2),"",SUM(G7,K7,O7,G9,K9,O9,H11,L11,P11))</f>
        <v>18</v>
      </c>
      <c r="N2" s="10">
        <f>IF(ISBLANK(B2),"",SUM(H7,L7,P7,H9,L9,P9,G11,K11,O11))</f>
        <v>2</v>
      </c>
      <c r="O2" s="9">
        <f>IF(ISBLANK(B2),"",SUM(G2,I2,K2))</f>
        <v>6</v>
      </c>
      <c r="P2" s="10">
        <f>IF(ISBLANK(B2),"",SUM(H2,J2,L2))</f>
        <v>0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17">
        <v>1</v>
      </c>
      <c r="T2" s="117"/>
    </row>
    <row r="3" spans="1:20" ht="33" customHeight="1">
      <c r="A3" s="11">
        <v>2</v>
      </c>
      <c r="B3" s="67" t="s">
        <v>196</v>
      </c>
      <c r="C3" s="70"/>
      <c r="D3" s="71" t="s">
        <v>131</v>
      </c>
      <c r="E3" s="9">
        <f>S11</f>
        <v>0</v>
      </c>
      <c r="F3" s="10">
        <f>T11</f>
        <v>2</v>
      </c>
      <c r="G3" s="116"/>
      <c r="H3" s="116"/>
      <c r="I3" s="13">
        <f>S8</f>
        <v>0</v>
      </c>
      <c r="J3" s="14">
        <f>T8</f>
        <v>2</v>
      </c>
      <c r="K3" s="15">
        <f>T10</f>
        <v>2</v>
      </c>
      <c r="L3" s="16">
        <f>S10</f>
        <v>0</v>
      </c>
      <c r="M3" s="19">
        <f>IF(ISBLANK(B3),"",SUM(G8,K8,O8,H10,L10,P10,G11,K11,O11))</f>
        <v>10</v>
      </c>
      <c r="N3" s="20">
        <f>IF(ISBLANK(B3),"",SUM(H8,L8,P8,G10,K10,O10,H11,L11,P11))</f>
        <v>13</v>
      </c>
      <c r="O3" s="19">
        <f>IF(ISBLANK(B3),"",SUM(E3,I3,K3))</f>
        <v>2</v>
      </c>
      <c r="P3" s="20">
        <f>IF(ISBLANK(B3),"",SUM(F3,J3,L3))</f>
        <v>4</v>
      </c>
      <c r="Q3" s="19">
        <f>IF(ISBLANK(B3),"",IF(E3=2,1,0)+IF(I3=2,1,0)+IF(K3=2,1,0))</f>
        <v>1</v>
      </c>
      <c r="R3" s="20">
        <f>IF(ISBLANK(B3),"",IF(F3=2,1,0)+IF(J3=2,1,0)+IF(L3=2,1,0))</f>
        <v>2</v>
      </c>
      <c r="S3" s="118">
        <v>3</v>
      </c>
      <c r="T3" s="118"/>
    </row>
    <row r="4" spans="1:20" ht="33" customHeight="1">
      <c r="A4" s="11">
        <v>3</v>
      </c>
      <c r="B4" t="s">
        <v>197</v>
      </c>
      <c r="C4" s="70"/>
      <c r="D4" s="71" t="s">
        <v>181</v>
      </c>
      <c r="E4" s="19">
        <f>T9</f>
        <v>0</v>
      </c>
      <c r="F4" s="21">
        <f>S9</f>
        <v>2</v>
      </c>
      <c r="G4" s="22">
        <f>T8</f>
        <v>2</v>
      </c>
      <c r="H4" s="23">
        <f>S8</f>
        <v>0</v>
      </c>
      <c r="I4" s="116"/>
      <c r="J4" s="116"/>
      <c r="K4" s="13">
        <f>S12</f>
        <v>2</v>
      </c>
      <c r="L4" s="14">
        <f>T12</f>
        <v>0</v>
      </c>
      <c r="M4" s="19">
        <f>IF(ISBLANK(B4),"",SUM(H8,L8,P8,H9,L9,P9,G12,K12,O12))</f>
        <v>13</v>
      </c>
      <c r="N4" s="20">
        <f>IF(ISBLANK(B4),"",SUM(G8,K8,O8,G9,K9,O9,H12,L12,P12))</f>
        <v>9</v>
      </c>
      <c r="O4" s="19">
        <f>IF(ISBLANK(B4),"",SUM(G4,E4,K4))</f>
        <v>4</v>
      </c>
      <c r="P4" s="20">
        <f>IF(ISBLANK(B4),"",SUM(H4,F4,L4))</f>
        <v>2</v>
      </c>
      <c r="Q4" s="19">
        <f>IF(ISBLANK(B4),"",IF(G4=2,1,0)+IF(E4=2,1,0)+IF(K4=2,1,0))</f>
        <v>2</v>
      </c>
      <c r="R4" s="20">
        <f>IF(ISBLANK(B4),"",IF(H4=2,1,0)+IF(F4=2,1,0)+IF(L4=2,1,0))</f>
        <v>1</v>
      </c>
      <c r="S4" s="118">
        <v>2</v>
      </c>
      <c r="T4" s="118"/>
    </row>
    <row r="5" spans="1:20" ht="33" customHeight="1">
      <c r="A5" s="11">
        <v>4</v>
      </c>
      <c r="B5" s="67" t="s">
        <v>198</v>
      </c>
      <c r="C5" s="70"/>
      <c r="D5" s="71" t="s">
        <v>199</v>
      </c>
      <c r="E5" s="19">
        <f>T7</f>
        <v>0</v>
      </c>
      <c r="F5" s="21">
        <f>S7</f>
        <v>2</v>
      </c>
      <c r="G5" s="24">
        <f>S10</f>
        <v>0</v>
      </c>
      <c r="H5" s="21">
        <f>T10</f>
        <v>2</v>
      </c>
      <c r="I5" s="25">
        <f>T12</f>
        <v>0</v>
      </c>
      <c r="J5" s="23">
        <f>S12</f>
        <v>2</v>
      </c>
      <c r="K5" s="116"/>
      <c r="L5" s="116"/>
      <c r="M5" s="19">
        <f>IF(ISBLANK(B5),"",SUM(H7,L7,P7,G10,K10,O10,H12,L12,P12))</f>
        <v>1</v>
      </c>
      <c r="N5" s="20">
        <f>IF(ISBLANK(B5),"",SUM(G7,K7,O7,H10,L10,P10,G12,K12,O12))</f>
        <v>18</v>
      </c>
      <c r="O5" s="19">
        <f>IF(ISBLANK(B5),"",SUM(E5,I5,G5))</f>
        <v>0</v>
      </c>
      <c r="P5" s="20">
        <f>IF(ISBLANK(B5),"",SUM(F5,J5,H5))</f>
        <v>6</v>
      </c>
      <c r="Q5" s="19">
        <f>IF(ISBLANK(B5),"",IF(E5=2,1,0)+IF(I5=2,1,0)+IF(G5=2,1,0))</f>
        <v>0</v>
      </c>
      <c r="R5" s="20">
        <f>IF(ISBLANK(B5),"",IF(F5=2,1,0)+IF(J5=2,1,0)+IF(H5=2,1,0))</f>
        <v>3</v>
      </c>
      <c r="S5" s="118">
        <v>4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Franzus/Franzen</v>
      </c>
      <c r="C7" s="38" t="s">
        <v>22</v>
      </c>
      <c r="D7" s="39" t="str">
        <f>IF(ISBLANK(B5),"",B5)</f>
        <v>Lorenz/Neumann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3</v>
      </c>
      <c r="L7" s="39">
        <v>0</v>
      </c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0</v>
      </c>
    </row>
    <row r="8" spans="1:20" ht="12.75">
      <c r="A8" s="53" t="s">
        <v>41</v>
      </c>
      <c r="B8" s="54" t="str">
        <f>IF(ISBLANK(B3),"",B3)</f>
        <v>Oetken/Vedde</v>
      </c>
      <c r="C8" s="55" t="s">
        <v>22</v>
      </c>
      <c r="D8" s="56" t="str">
        <f>IF(ISBLANK(B4),"",B4)</f>
        <v>Riepe/Wolf</v>
      </c>
      <c r="E8" s="123" t="s">
        <v>23</v>
      </c>
      <c r="F8" s="123"/>
      <c r="G8" s="57">
        <v>1</v>
      </c>
      <c r="H8" s="58">
        <v>3</v>
      </c>
      <c r="I8" s="123" t="s">
        <v>24</v>
      </c>
      <c r="J8" s="123"/>
      <c r="K8" s="57">
        <v>2</v>
      </c>
      <c r="L8" s="56">
        <v>3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0</v>
      </c>
      <c r="T8" s="61">
        <f t="shared" si="1"/>
        <v>2</v>
      </c>
    </row>
    <row r="9" spans="1:20" ht="12.75">
      <c r="A9" s="62" t="s">
        <v>63</v>
      </c>
      <c r="B9" s="38" t="str">
        <f>IF(ISBLANK(B2),"",B2)</f>
        <v>Franzus/Franzen</v>
      </c>
      <c r="C9" s="63" t="s">
        <v>22</v>
      </c>
      <c r="D9" s="39" t="str">
        <f>IF(ISBLANK(B4),"",B4)</f>
        <v>Riepe/Wolf</v>
      </c>
      <c r="E9" s="121" t="s">
        <v>23</v>
      </c>
      <c r="F9" s="121"/>
      <c r="G9" s="40">
        <v>3</v>
      </c>
      <c r="H9" s="41">
        <v>1</v>
      </c>
      <c r="I9" s="121" t="s">
        <v>24</v>
      </c>
      <c r="J9" s="121"/>
      <c r="K9" s="40">
        <v>3</v>
      </c>
      <c r="L9" s="39">
        <v>0</v>
      </c>
      <c r="M9" s="121" t="s">
        <v>25</v>
      </c>
      <c r="N9" s="121"/>
      <c r="O9" s="40"/>
      <c r="P9" s="41"/>
      <c r="Q9" s="38" t="s">
        <v>26</v>
      </c>
      <c r="R9" s="39"/>
      <c r="S9" s="42">
        <f t="shared" si="0"/>
        <v>2</v>
      </c>
      <c r="T9" s="43">
        <f t="shared" si="1"/>
        <v>0</v>
      </c>
    </row>
    <row r="10" spans="1:20" ht="12.75">
      <c r="A10" s="65" t="s">
        <v>43</v>
      </c>
      <c r="B10" s="59" t="str">
        <f>IF(ISBLANK(B5),"",B5)</f>
        <v>Lorenz/Neumann</v>
      </c>
      <c r="C10" s="55" t="s">
        <v>22</v>
      </c>
      <c r="D10" s="56" t="str">
        <f>IF(ISBLANK(B3),"",B3)</f>
        <v>Oetken/Vedde</v>
      </c>
      <c r="E10" s="123" t="s">
        <v>23</v>
      </c>
      <c r="F10" s="123"/>
      <c r="G10" s="57">
        <v>0</v>
      </c>
      <c r="H10" s="58">
        <v>3</v>
      </c>
      <c r="I10" s="123" t="s">
        <v>24</v>
      </c>
      <c r="J10" s="123"/>
      <c r="K10" s="57">
        <v>1</v>
      </c>
      <c r="L10" s="56">
        <v>3</v>
      </c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  <v>0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Oetken/Vedde</v>
      </c>
      <c r="C11" s="63" t="s">
        <v>22</v>
      </c>
      <c r="D11" s="39" t="str">
        <f>IF(ISBLANK(B2),"",B2)</f>
        <v>Franzus/Franzen</v>
      </c>
      <c r="E11" s="121" t="s">
        <v>23</v>
      </c>
      <c r="F11" s="121"/>
      <c r="G11" s="40">
        <v>0</v>
      </c>
      <c r="H11" s="41">
        <v>3</v>
      </c>
      <c r="I11" s="121" t="s">
        <v>24</v>
      </c>
      <c r="J11" s="121"/>
      <c r="K11" s="40">
        <v>1</v>
      </c>
      <c r="L11" s="39">
        <v>3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0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Riepe/Wolf</v>
      </c>
      <c r="C12" s="55" t="s">
        <v>22</v>
      </c>
      <c r="D12" s="56" t="str">
        <f>IF(ISBLANK(B5),"",B5)</f>
        <v>Lorenz/Neumann</v>
      </c>
      <c r="E12" s="123" t="s">
        <v>23</v>
      </c>
      <c r="F12" s="123"/>
      <c r="G12" s="57">
        <v>3</v>
      </c>
      <c r="H12" s="58">
        <v>0</v>
      </c>
      <c r="I12" s="123" t="s">
        <v>24</v>
      </c>
      <c r="J12" s="123"/>
      <c r="K12" s="57">
        <v>3</v>
      </c>
      <c r="L12" s="56">
        <v>0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2</v>
      </c>
      <c r="T12" s="61">
        <f t="shared" si="1"/>
        <v>0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3" sqref="D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7" t="s">
        <v>200</v>
      </c>
      <c r="B1" s="127"/>
      <c r="C1" s="127"/>
      <c r="D1" s="127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201</v>
      </c>
      <c r="C2" s="68"/>
      <c r="D2" s="69" t="s">
        <v>8</v>
      </c>
      <c r="E2" s="116"/>
      <c r="F2" s="116"/>
      <c r="G2" s="4">
        <f>T11</f>
        <v>2</v>
      </c>
      <c r="H2" s="5">
        <f>S11</f>
        <v>1</v>
      </c>
      <c r="I2" s="6">
        <f>S9</f>
        <v>1</v>
      </c>
      <c r="J2" s="7">
        <f>T9</f>
        <v>2</v>
      </c>
      <c r="K2" s="6">
        <f>S7</f>
      </c>
      <c r="L2" s="7">
        <f>T7</f>
      </c>
      <c r="M2" s="9">
        <f>IF(ISBLANK(B2),"",SUM(G7,K7,O7,G9,K9,O9,H11,L11,P11))</f>
        <v>12</v>
      </c>
      <c r="N2" s="10">
        <f>IF(ISBLANK(B2),"",SUM(H7,L7,P7,H9,L9,P9,G11,K11,O11))</f>
        <v>11</v>
      </c>
      <c r="O2" s="9">
        <f>IF(ISBLANK(B2),"",SUM(G2,I2,K2))</f>
        <v>3</v>
      </c>
      <c r="P2" s="10">
        <f>IF(ISBLANK(B2),"",SUM(H2,J2,L2))</f>
        <v>3</v>
      </c>
      <c r="Q2" s="9">
        <f>IF(ISBLANK(B2),"",IF(G2=2,1,0)+IF(I2=2,1,0)+IF(K2=2,1,0))</f>
        <v>1</v>
      </c>
      <c r="R2" s="10">
        <f>IF(ISBLANK(B2),"",IF(H2=2,1,0)+IF(J2=2,1,0)+IF(L2=2,1,0))</f>
        <v>1</v>
      </c>
      <c r="S2" s="117">
        <v>2</v>
      </c>
      <c r="T2" s="117"/>
    </row>
    <row r="3" spans="1:20" ht="33" customHeight="1">
      <c r="A3" s="11">
        <v>2</v>
      </c>
      <c r="B3" s="67" t="s">
        <v>202</v>
      </c>
      <c r="C3" s="68"/>
      <c r="D3" s="69" t="s">
        <v>203</v>
      </c>
      <c r="E3" s="9">
        <f>S11</f>
        <v>1</v>
      </c>
      <c r="F3" s="10">
        <f>T11</f>
        <v>2</v>
      </c>
      <c r="G3" s="116"/>
      <c r="H3" s="116"/>
      <c r="I3" s="13">
        <f>S8</f>
        <v>0</v>
      </c>
      <c r="J3" s="14">
        <f>T8</f>
        <v>2</v>
      </c>
      <c r="K3" s="15">
        <f>T10</f>
      </c>
      <c r="L3" s="16">
        <f>S10</f>
      </c>
      <c r="M3" s="19">
        <f>IF(ISBLANK(B3),"",SUM(G8,K8,O8,H10,L10,P10,G11,K11,O11))</f>
        <v>3</v>
      </c>
      <c r="N3" s="20">
        <f>IF(ISBLANK(B3),"",SUM(H8,L8,P8,G10,K10,O10,H11,L11,P11))</f>
        <v>13</v>
      </c>
      <c r="O3" s="19">
        <f>IF(ISBLANK(B3),"",SUM(E3,I3,K3))</f>
        <v>1</v>
      </c>
      <c r="P3" s="20">
        <f>IF(ISBLANK(B3),"",SUM(F3,J3,L3))</f>
        <v>4</v>
      </c>
      <c r="Q3" s="19">
        <f>IF(ISBLANK(B3),"",IF(E3=2,1,0)+IF(I3=2,1,0)+IF(K3=2,1,0))</f>
        <v>0</v>
      </c>
      <c r="R3" s="20">
        <f>IF(ISBLANK(B3),"",IF(F3=2,1,0)+IF(J3=2,1,0)+IF(L3=2,1,0))</f>
        <v>2</v>
      </c>
      <c r="S3" s="118">
        <v>3</v>
      </c>
      <c r="T3" s="118"/>
    </row>
    <row r="4" spans="1:20" ht="33" customHeight="1">
      <c r="A4" s="11">
        <v>3</v>
      </c>
      <c r="B4" s="67" t="s">
        <v>204</v>
      </c>
      <c r="C4" s="70"/>
      <c r="D4" s="71" t="s">
        <v>205</v>
      </c>
      <c r="E4" s="19">
        <f>T9</f>
        <v>2</v>
      </c>
      <c r="F4" s="21">
        <f>S9</f>
        <v>1</v>
      </c>
      <c r="G4" s="22">
        <f>T8</f>
        <v>2</v>
      </c>
      <c r="H4" s="23">
        <f>S8</f>
        <v>0</v>
      </c>
      <c r="I4" s="116"/>
      <c r="J4" s="116"/>
      <c r="K4" s="13">
        <f>S12</f>
      </c>
      <c r="L4" s="14">
        <f>T12</f>
      </c>
      <c r="M4" s="19">
        <f>IF(ISBLANK(B4),"",SUM(H8,L8,P8,H9,L9,P9,G12,K12,O12))</f>
        <v>14</v>
      </c>
      <c r="N4" s="20">
        <f>IF(ISBLANK(B4),"",SUM(G8,K8,O8,G9,K9,O9,H12,L12,P12))</f>
        <v>5</v>
      </c>
      <c r="O4" s="19">
        <f>IF(ISBLANK(B4),"",SUM(G4,E4,K4))</f>
        <v>4</v>
      </c>
      <c r="P4" s="20">
        <f>IF(ISBLANK(B4),"",SUM(H4,F4,L4))</f>
        <v>1</v>
      </c>
      <c r="Q4" s="19">
        <f>IF(ISBLANK(B4),"",IF(G4=2,1,0)+IF(E4=2,1,0)+IF(K4=2,1,0))</f>
        <v>2</v>
      </c>
      <c r="R4" s="20">
        <f>IF(ISBLANK(B4),"",IF(H4=2,1,0)+IF(F4=2,1,0)+IF(L4=2,1,0))</f>
        <v>0</v>
      </c>
      <c r="S4" s="118">
        <v>1</v>
      </c>
      <c r="T4" s="118"/>
    </row>
    <row r="5" spans="1:20" ht="33" customHeight="1">
      <c r="A5" s="11">
        <v>4</v>
      </c>
      <c r="B5" s="67"/>
      <c r="C5" s="70"/>
      <c r="D5" s="71"/>
      <c r="E5" s="19">
        <f>T7</f>
      </c>
      <c r="F5" s="21">
        <f>S7</f>
      </c>
      <c r="G5" s="24">
        <f>S10</f>
      </c>
      <c r="H5" s="21">
        <f>T10</f>
      </c>
      <c r="I5" s="25">
        <f>T12</f>
      </c>
      <c r="J5" s="23">
        <f>S12</f>
      </c>
      <c r="K5" s="116"/>
      <c r="L5" s="116"/>
      <c r="M5" s="19">
        <f>IF(ISBLANK(B5),"",SUM(H7,L7,P7,G10,K10,O10,H12,L12,P12))</f>
      </c>
      <c r="N5" s="20">
        <f>IF(ISBLANK(B5),"",SUM(G7,K7,O7,H10,L10,P10,G12,K12,O12))</f>
      </c>
      <c r="O5" s="19">
        <f>IF(ISBLANK(B5),"",SUM(E5,I5,G5))</f>
      </c>
      <c r="P5" s="20">
        <f>IF(ISBLANK(B5),"",SUM(F5,J5,H5))</f>
      </c>
      <c r="Q5" s="19">
        <f>IF(ISBLANK(B5),"",IF(E5=2,1,0)+IF(I5=2,1,0)+IF(G5=2,1,0))</f>
      </c>
      <c r="R5" s="20">
        <f>IF(ISBLANK(B5),"",IF(F5=2,1,0)+IF(J5=2,1,0)+IF(H5=2,1,0))</f>
      </c>
      <c r="S5" s="118"/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Bäurich / Fiebach</v>
      </c>
      <c r="C7" s="38" t="s">
        <v>22</v>
      </c>
      <c r="D7" s="39">
        <f>IF(ISBLANK(B5),"",B5)</f>
      </c>
      <c r="E7" s="121" t="s">
        <v>23</v>
      </c>
      <c r="F7" s="121"/>
      <c r="G7" s="40"/>
      <c r="H7" s="41"/>
      <c r="I7" s="121" t="s">
        <v>24</v>
      </c>
      <c r="J7" s="121"/>
      <c r="K7" s="40"/>
      <c r="L7" s="39"/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</c>
      <c r="T7" s="43">
        <f aca="true" t="shared" si="1" ref="T7:T12">IF(ISBLANK(H7),"",IF(H7&gt;G7,1,0)+IF(L7&gt;K7,1,0)+IF(P7&gt;O7,1,0))</f>
      </c>
    </row>
    <row r="8" spans="1:20" ht="12.75">
      <c r="A8" s="53" t="s">
        <v>41</v>
      </c>
      <c r="B8" s="54" t="str">
        <f>IF(ISBLANK(B3),"",B3)</f>
        <v>Kurth/Klemme</v>
      </c>
      <c r="C8" s="55" t="s">
        <v>22</v>
      </c>
      <c r="D8" s="56" t="str">
        <f>IF(ISBLANK(B4),"",B4)</f>
        <v>Oltmanns/Ruhe</v>
      </c>
      <c r="E8" s="123" t="s">
        <v>23</v>
      </c>
      <c r="F8" s="123"/>
      <c r="G8" s="57">
        <v>0</v>
      </c>
      <c r="H8" s="58">
        <v>3</v>
      </c>
      <c r="I8" s="123" t="s">
        <v>24</v>
      </c>
      <c r="J8" s="123"/>
      <c r="K8" s="57">
        <v>0</v>
      </c>
      <c r="L8" s="56">
        <v>3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0</v>
      </c>
      <c r="T8" s="61">
        <f t="shared" si="1"/>
        <v>2</v>
      </c>
    </row>
    <row r="9" spans="1:20" ht="12.75">
      <c r="A9" s="62" t="s">
        <v>63</v>
      </c>
      <c r="B9" s="38" t="str">
        <f>IF(ISBLANK(B2),"",B2)</f>
        <v>Bäurich / Fiebach</v>
      </c>
      <c r="C9" s="63" t="s">
        <v>22</v>
      </c>
      <c r="D9" s="39" t="str">
        <f>IF(ISBLANK(B4),"",B4)</f>
        <v>Oltmanns/Ruhe</v>
      </c>
      <c r="E9" s="121" t="s">
        <v>23</v>
      </c>
      <c r="F9" s="121"/>
      <c r="G9" s="40">
        <v>0</v>
      </c>
      <c r="H9" s="41">
        <v>3</v>
      </c>
      <c r="I9" s="121" t="s">
        <v>24</v>
      </c>
      <c r="J9" s="121"/>
      <c r="K9" s="40">
        <v>3</v>
      </c>
      <c r="L9" s="39">
        <v>2</v>
      </c>
      <c r="M9" s="121" t="s">
        <v>25</v>
      </c>
      <c r="N9" s="121"/>
      <c r="O9" s="40">
        <v>2</v>
      </c>
      <c r="P9" s="41">
        <v>3</v>
      </c>
      <c r="Q9" s="38" t="s">
        <v>26</v>
      </c>
      <c r="R9" s="39"/>
      <c r="S9" s="42">
        <f t="shared" si="0"/>
        <v>1</v>
      </c>
      <c r="T9" s="43">
        <f t="shared" si="1"/>
        <v>2</v>
      </c>
    </row>
    <row r="10" spans="1:20" ht="12.75">
      <c r="A10" s="65" t="s">
        <v>43</v>
      </c>
      <c r="B10" s="59">
        <f>IF(ISBLANK(B5),"",B5)</f>
      </c>
      <c r="C10" s="55" t="s">
        <v>22</v>
      </c>
      <c r="D10" s="56" t="str">
        <f>IF(ISBLANK(B3),"",B3)</f>
        <v>Kurth/Klemme</v>
      </c>
      <c r="E10" s="123" t="s">
        <v>23</v>
      </c>
      <c r="F10" s="123"/>
      <c r="G10" s="57"/>
      <c r="H10" s="58"/>
      <c r="I10" s="123" t="s">
        <v>24</v>
      </c>
      <c r="J10" s="123"/>
      <c r="K10" s="57"/>
      <c r="L10" s="56"/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</c>
      <c r="T10" s="61">
        <f t="shared" si="1"/>
      </c>
    </row>
    <row r="11" spans="1:20" ht="12.75">
      <c r="A11" s="62" t="s">
        <v>64</v>
      </c>
      <c r="B11" s="38" t="str">
        <f>IF(ISBLANK(B3),"",B3)</f>
        <v>Kurth/Klemme</v>
      </c>
      <c r="C11" s="63" t="s">
        <v>22</v>
      </c>
      <c r="D11" s="39" t="str">
        <f>IF(ISBLANK(B2),"",B2)</f>
        <v>Bäurich / Fiebach</v>
      </c>
      <c r="E11" s="121" t="s">
        <v>23</v>
      </c>
      <c r="F11" s="121"/>
      <c r="G11" s="40">
        <v>3</v>
      </c>
      <c r="H11" s="41">
        <v>1</v>
      </c>
      <c r="I11" s="121" t="s">
        <v>24</v>
      </c>
      <c r="J11" s="121"/>
      <c r="K11" s="40">
        <v>0</v>
      </c>
      <c r="L11" s="39">
        <v>3</v>
      </c>
      <c r="M11" s="121" t="s">
        <v>25</v>
      </c>
      <c r="N11" s="121"/>
      <c r="O11" s="40">
        <v>0</v>
      </c>
      <c r="P11" s="41">
        <v>3</v>
      </c>
      <c r="Q11" s="38" t="s">
        <v>26</v>
      </c>
      <c r="R11" s="39"/>
      <c r="S11" s="42">
        <f t="shared" si="0"/>
        <v>1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Oltmanns/Ruhe</v>
      </c>
      <c r="C12" s="55" t="s">
        <v>22</v>
      </c>
      <c r="D12" s="56">
        <f>IF(ISBLANK(B5),"",B5)</f>
      </c>
      <c r="E12" s="123" t="s">
        <v>23</v>
      </c>
      <c r="F12" s="123"/>
      <c r="G12" s="57"/>
      <c r="H12" s="58"/>
      <c r="I12" s="123" t="s">
        <v>24</v>
      </c>
      <c r="J12" s="123"/>
      <c r="K12" s="57"/>
      <c r="L12" s="56"/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</c>
      <c r="T12" s="61">
        <f t="shared" si="1"/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7" t="s">
        <v>206</v>
      </c>
      <c r="B1" s="127"/>
      <c r="C1" s="127"/>
      <c r="D1" s="127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207</v>
      </c>
      <c r="C2" s="68"/>
      <c r="D2" s="69" t="s">
        <v>208</v>
      </c>
      <c r="E2" s="116"/>
      <c r="F2" s="116"/>
      <c r="G2" s="4">
        <f>T11</f>
        <v>0</v>
      </c>
      <c r="H2" s="5">
        <f>S11</f>
        <v>2</v>
      </c>
      <c r="I2" s="6">
        <f>S9</f>
        <v>0</v>
      </c>
      <c r="J2" s="7">
        <f>T9</f>
        <v>2</v>
      </c>
      <c r="K2" s="6">
        <f>S7</f>
        <v>2</v>
      </c>
      <c r="L2" s="7">
        <f>T7</f>
        <v>1</v>
      </c>
      <c r="M2" s="9">
        <f>IF(ISBLANK(B2),"",SUM(G7,K7,O7,G9,K9,O9,H11,L11,P11))</f>
        <v>10</v>
      </c>
      <c r="N2" s="10">
        <f>IF(ISBLANK(B2),"",SUM(H7,L7,P7,H9,L9,P9,G11,K11,O11))</f>
        <v>15</v>
      </c>
      <c r="O2" s="9">
        <f>IF(ISBLANK(B2),"",SUM(G2,I2,K2))</f>
        <v>2</v>
      </c>
      <c r="P2" s="10">
        <f>IF(ISBLANK(B2),"",SUM(H2,J2,L2))</f>
        <v>5</v>
      </c>
      <c r="Q2" s="9">
        <f>IF(ISBLANK(B2),"",IF(G2=2,1,0)+IF(I2=2,1,0)+IF(K2=2,1,0))</f>
        <v>1</v>
      </c>
      <c r="R2" s="10">
        <f>IF(ISBLANK(B2),"",IF(H2=2,1,0)+IF(J2=2,1,0)+IF(L2=2,1,0))</f>
        <v>2</v>
      </c>
      <c r="S2" s="117">
        <v>3</v>
      </c>
      <c r="T2" s="117"/>
    </row>
    <row r="3" spans="1:20" ht="33" customHeight="1">
      <c r="A3" s="11">
        <v>2</v>
      </c>
      <c r="B3" s="67" t="s">
        <v>209</v>
      </c>
      <c r="C3" s="70"/>
      <c r="D3" s="71" t="s">
        <v>210</v>
      </c>
      <c r="E3" s="9">
        <f>S11</f>
        <v>2</v>
      </c>
      <c r="F3" s="10">
        <f>T11</f>
        <v>0</v>
      </c>
      <c r="G3" s="116"/>
      <c r="H3" s="116"/>
      <c r="I3" s="13">
        <f>S8</f>
        <v>2</v>
      </c>
      <c r="J3" s="14">
        <f>T8</f>
        <v>0</v>
      </c>
      <c r="K3" s="15">
        <f>T10</f>
        <v>2</v>
      </c>
      <c r="L3" s="16">
        <f>S10</f>
        <v>1</v>
      </c>
      <c r="M3" s="19">
        <f>IF(ISBLANK(B3),"",SUM(G8,K8,O8,H10,L10,P10,G11,K11,O11))</f>
        <v>20</v>
      </c>
      <c r="N3" s="20">
        <f>IF(ISBLANK(B3),"",SUM(H8,L8,P8,G10,K10,O10,H11,L11,P11))</f>
        <v>5</v>
      </c>
      <c r="O3" s="19">
        <f>IF(ISBLANK(B3),"",SUM(E3,I3,K3))</f>
        <v>6</v>
      </c>
      <c r="P3" s="20">
        <f>IF(ISBLANK(B3),"",SUM(F3,J3,L3))</f>
        <v>1</v>
      </c>
      <c r="Q3" s="19">
        <f>IF(ISBLANK(B3),"",IF(E3=2,1,0)+IF(I3=2,1,0)+IF(K3=2,1,0))</f>
        <v>3</v>
      </c>
      <c r="R3" s="20">
        <f>IF(ISBLANK(B3),"",IF(F3=2,1,0)+IF(J3=2,1,0)+IF(L3=2,1,0))</f>
        <v>0</v>
      </c>
      <c r="S3" s="118">
        <v>1</v>
      </c>
      <c r="T3" s="118"/>
    </row>
    <row r="4" spans="1:20" ht="33" customHeight="1">
      <c r="A4" s="11">
        <v>3</v>
      </c>
      <c r="B4" s="67" t="s">
        <v>211</v>
      </c>
      <c r="C4" s="70"/>
      <c r="D4" s="71" t="s">
        <v>181</v>
      </c>
      <c r="E4" s="19">
        <f>T9</f>
        <v>2</v>
      </c>
      <c r="F4" s="21">
        <f>S9</f>
        <v>0</v>
      </c>
      <c r="G4" s="22">
        <f>T8</f>
        <v>0</v>
      </c>
      <c r="H4" s="23">
        <f>S8</f>
        <v>2</v>
      </c>
      <c r="I4" s="116"/>
      <c r="J4" s="116"/>
      <c r="K4" s="13">
        <f>S12</f>
        <v>2</v>
      </c>
      <c r="L4" s="14">
        <f>T12</f>
        <v>0</v>
      </c>
      <c r="M4" s="19">
        <f>IF(ISBLANK(B4),"",SUM(H8,L8,P8,H9,L9,P9,G12,K12,O12))</f>
        <v>12</v>
      </c>
      <c r="N4" s="20">
        <f>IF(ISBLANK(B4),"",SUM(G8,K8,O8,G9,K9,O9,H12,L12,P12))</f>
        <v>8</v>
      </c>
      <c r="O4" s="19">
        <f>IF(ISBLANK(B4),"",SUM(G4,E4,K4))</f>
        <v>4</v>
      </c>
      <c r="P4" s="20">
        <f>IF(ISBLANK(B4),"",SUM(H4,F4,L4))</f>
        <v>2</v>
      </c>
      <c r="Q4" s="19">
        <f>IF(ISBLANK(B4),"",IF(G4=2,1,0)+IF(E4=2,1,0)+IF(K4=2,1,0))</f>
        <v>2</v>
      </c>
      <c r="R4" s="20">
        <f>IF(ISBLANK(B4),"",IF(H4=2,1,0)+IF(F4=2,1,0)+IF(L4=2,1,0))</f>
        <v>1</v>
      </c>
      <c r="S4" s="118">
        <v>2</v>
      </c>
      <c r="T4" s="118"/>
    </row>
    <row r="5" spans="1:20" ht="33" customHeight="1">
      <c r="A5" s="11">
        <v>4</v>
      </c>
      <c r="B5" s="67" t="s">
        <v>212</v>
      </c>
      <c r="C5" s="70"/>
      <c r="D5" s="71" t="s">
        <v>213</v>
      </c>
      <c r="E5" s="19">
        <f>T7</f>
        <v>1</v>
      </c>
      <c r="F5" s="21">
        <f>S7</f>
        <v>2</v>
      </c>
      <c r="G5" s="24">
        <f>S10</f>
        <v>1</v>
      </c>
      <c r="H5" s="21">
        <f>T10</f>
        <v>2</v>
      </c>
      <c r="I5" s="25">
        <f>T12</f>
        <v>0</v>
      </c>
      <c r="J5" s="23">
        <f>S12</f>
        <v>2</v>
      </c>
      <c r="K5" s="116"/>
      <c r="L5" s="116"/>
      <c r="M5" s="19">
        <f>IF(ISBLANK(B5),"",SUM(H7,L7,P7,G10,K10,O10,H12,L12,P12))</f>
        <v>7</v>
      </c>
      <c r="N5" s="20">
        <f>IF(ISBLANK(B5),"",SUM(G7,K7,O7,H10,L10,P10,G12,K12,O12))</f>
        <v>21</v>
      </c>
      <c r="O5" s="19">
        <f>IF(ISBLANK(B5),"",SUM(E5,I5,G5))</f>
        <v>2</v>
      </c>
      <c r="P5" s="20">
        <f>IF(ISBLANK(B5),"",SUM(F5,J5,H5))</f>
        <v>6</v>
      </c>
      <c r="Q5" s="19">
        <f>IF(ISBLANK(B5),"",IF(E5=2,1,0)+IF(I5=2,1,0)+IF(G5=2,1,0))</f>
        <v>0</v>
      </c>
      <c r="R5" s="20">
        <f>IF(ISBLANK(B5),"",IF(F5=2,1,0)+IF(J5=2,1,0)+IF(H5=2,1,0))</f>
        <v>3</v>
      </c>
      <c r="S5" s="118">
        <v>4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Flor/Stegemann</v>
      </c>
      <c r="C7" s="38" t="s">
        <v>22</v>
      </c>
      <c r="D7" s="39" t="str">
        <f>IF(ISBLANK(B5),"",B5)</f>
        <v>Zabel/Parr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1</v>
      </c>
      <c r="L7" s="39">
        <v>3</v>
      </c>
      <c r="M7" s="121" t="s">
        <v>25</v>
      </c>
      <c r="N7" s="121"/>
      <c r="O7" s="40">
        <v>3</v>
      </c>
      <c r="P7" s="41">
        <v>0</v>
      </c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1</v>
      </c>
    </row>
    <row r="8" spans="1:20" ht="12.75">
      <c r="A8" s="53" t="s">
        <v>41</v>
      </c>
      <c r="B8" s="54" t="str">
        <f>IF(ISBLANK(B3),"",B3)</f>
        <v>Quest/Weers</v>
      </c>
      <c r="C8" s="55" t="s">
        <v>22</v>
      </c>
      <c r="D8" s="56" t="str">
        <f>IF(ISBLANK(B4),"",B4)</f>
        <v>Bromberger/Lehnau</v>
      </c>
      <c r="E8" s="123" t="s">
        <v>23</v>
      </c>
      <c r="F8" s="123"/>
      <c r="G8" s="57">
        <v>3</v>
      </c>
      <c r="H8" s="58">
        <v>0</v>
      </c>
      <c r="I8" s="123" t="s">
        <v>24</v>
      </c>
      <c r="J8" s="123"/>
      <c r="K8" s="57">
        <v>3</v>
      </c>
      <c r="L8" s="56">
        <v>0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2</v>
      </c>
      <c r="T8" s="61">
        <f t="shared" si="1"/>
        <v>0</v>
      </c>
    </row>
    <row r="9" spans="1:20" ht="12.75">
      <c r="A9" s="62" t="s">
        <v>63</v>
      </c>
      <c r="B9" s="38" t="str">
        <f>IF(ISBLANK(B2),"",B2)</f>
        <v>Flor/Stegemann</v>
      </c>
      <c r="C9" s="63" t="s">
        <v>22</v>
      </c>
      <c r="D9" s="39" t="str">
        <f>IF(ISBLANK(B4),"",B4)</f>
        <v>Bromberger/Lehnau</v>
      </c>
      <c r="E9" s="121" t="s">
        <v>23</v>
      </c>
      <c r="F9" s="121"/>
      <c r="G9" s="40">
        <v>1</v>
      </c>
      <c r="H9" s="41">
        <v>3</v>
      </c>
      <c r="I9" s="121" t="s">
        <v>24</v>
      </c>
      <c r="J9" s="121"/>
      <c r="K9" s="40">
        <v>0</v>
      </c>
      <c r="L9" s="39">
        <v>3</v>
      </c>
      <c r="M9" s="121" t="s">
        <v>25</v>
      </c>
      <c r="N9" s="121"/>
      <c r="O9" s="40"/>
      <c r="P9" s="41"/>
      <c r="Q9" s="38" t="s">
        <v>26</v>
      </c>
      <c r="R9" s="39"/>
      <c r="S9" s="42">
        <f t="shared" si="0"/>
        <v>0</v>
      </c>
      <c r="T9" s="43">
        <f t="shared" si="1"/>
        <v>2</v>
      </c>
    </row>
    <row r="10" spans="1:20" ht="12.75">
      <c r="A10" s="65" t="s">
        <v>43</v>
      </c>
      <c r="B10" s="59" t="str">
        <f>IF(ISBLANK(B5),"",B5)</f>
        <v>Zabel/Parr</v>
      </c>
      <c r="C10" s="55" t="s">
        <v>22</v>
      </c>
      <c r="D10" s="56" t="str">
        <f>IF(ISBLANK(B3),"",B3)</f>
        <v>Quest/Weers</v>
      </c>
      <c r="E10" s="123" t="s">
        <v>23</v>
      </c>
      <c r="F10" s="123"/>
      <c r="G10" s="57">
        <v>3</v>
      </c>
      <c r="H10" s="58">
        <v>2</v>
      </c>
      <c r="I10" s="123" t="s">
        <v>24</v>
      </c>
      <c r="J10" s="123"/>
      <c r="K10" s="57">
        <v>0</v>
      </c>
      <c r="L10" s="56">
        <v>3</v>
      </c>
      <c r="M10" s="123" t="s">
        <v>25</v>
      </c>
      <c r="N10" s="123"/>
      <c r="O10" s="57">
        <v>0</v>
      </c>
      <c r="P10" s="58">
        <v>3</v>
      </c>
      <c r="Q10" s="59" t="s">
        <v>26</v>
      </c>
      <c r="R10" s="56"/>
      <c r="S10" s="60">
        <f t="shared" si="0"/>
        <v>1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Quest/Weers</v>
      </c>
      <c r="C11" s="63" t="s">
        <v>22</v>
      </c>
      <c r="D11" s="39" t="str">
        <f>IF(ISBLANK(B2),"",B2)</f>
        <v>Flor/Stegemann</v>
      </c>
      <c r="E11" s="121" t="s">
        <v>23</v>
      </c>
      <c r="F11" s="121"/>
      <c r="G11" s="40">
        <v>3</v>
      </c>
      <c r="H11" s="41">
        <v>2</v>
      </c>
      <c r="I11" s="121" t="s">
        <v>24</v>
      </c>
      <c r="J11" s="121"/>
      <c r="K11" s="40">
        <v>3</v>
      </c>
      <c r="L11" s="39">
        <v>0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2</v>
      </c>
      <c r="T11" s="43">
        <f t="shared" si="1"/>
        <v>0</v>
      </c>
    </row>
    <row r="12" spans="1:20" ht="12.75">
      <c r="A12" s="65" t="s">
        <v>49</v>
      </c>
      <c r="B12" s="59" t="str">
        <f>IF(ISBLANK(B4),"",B4)</f>
        <v>Bromberger/Lehnau</v>
      </c>
      <c r="C12" s="55" t="s">
        <v>22</v>
      </c>
      <c r="D12" s="56" t="str">
        <f>IF(ISBLANK(B5),"",B5)</f>
        <v>Zabel/Parr</v>
      </c>
      <c r="E12" s="123" t="s">
        <v>23</v>
      </c>
      <c r="F12" s="123"/>
      <c r="G12" s="57">
        <v>3</v>
      </c>
      <c r="H12" s="58">
        <v>1</v>
      </c>
      <c r="I12" s="123" t="s">
        <v>24</v>
      </c>
      <c r="J12" s="123"/>
      <c r="K12" s="57">
        <v>3</v>
      </c>
      <c r="L12" s="56">
        <v>0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2</v>
      </c>
      <c r="T12" s="61">
        <f t="shared" si="1"/>
        <v>0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7" t="s">
        <v>214</v>
      </c>
      <c r="B1" s="127"/>
      <c r="C1" s="127"/>
      <c r="D1" s="127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215</v>
      </c>
      <c r="C2" s="68"/>
      <c r="D2" s="69" t="s">
        <v>208</v>
      </c>
      <c r="E2" s="116"/>
      <c r="F2" s="116"/>
      <c r="G2" s="4">
        <f>T11</f>
        <v>2</v>
      </c>
      <c r="H2" s="5">
        <f>S11</f>
        <v>0</v>
      </c>
      <c r="I2" s="6">
        <f>S9</f>
        <v>2</v>
      </c>
      <c r="J2" s="7">
        <f>T9</f>
        <v>0</v>
      </c>
      <c r="K2" s="6">
        <f>S7</f>
        <v>2</v>
      </c>
      <c r="L2" s="7">
        <f>T7</f>
        <v>0</v>
      </c>
      <c r="M2" s="9">
        <f>IF(ISBLANK(B2),"",SUM(G7,K7,O7,G9,K9,O9,H11,L11,P11))</f>
        <v>18</v>
      </c>
      <c r="N2" s="10">
        <f>IF(ISBLANK(B2),"",SUM(H7,L7,P7,H9,L9,P9,G11,K11,O11))</f>
        <v>0</v>
      </c>
      <c r="O2" s="9">
        <f>IF(ISBLANK(B2),"",SUM(G2,I2,K2))</f>
        <v>6</v>
      </c>
      <c r="P2" s="10">
        <f>IF(ISBLANK(B2),"",SUM(H2,J2,L2))</f>
        <v>0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17">
        <v>1</v>
      </c>
      <c r="T2" s="117"/>
    </row>
    <row r="3" spans="1:20" ht="33" customHeight="1">
      <c r="A3" s="11">
        <v>2</v>
      </c>
      <c r="B3" s="67" t="s">
        <v>216</v>
      </c>
      <c r="C3" s="70"/>
      <c r="D3" s="71" t="s">
        <v>217</v>
      </c>
      <c r="E3" s="9">
        <f>S11</f>
        <v>0</v>
      </c>
      <c r="F3" s="10">
        <f>T11</f>
        <v>2</v>
      </c>
      <c r="G3" s="116"/>
      <c r="H3" s="116"/>
      <c r="I3" s="13">
        <f>S8</f>
        <v>1</v>
      </c>
      <c r="J3" s="14">
        <f>T8</f>
        <v>2</v>
      </c>
      <c r="K3" s="15">
        <f>T10</f>
        <v>2</v>
      </c>
      <c r="L3" s="16">
        <f>S10</f>
        <v>1</v>
      </c>
      <c r="M3" s="19">
        <f>IF(ISBLANK(B3),"",SUM(G8,K8,O8,H10,L10,P10,G11,K11,O11))</f>
        <v>12</v>
      </c>
      <c r="N3" s="20">
        <f>IF(ISBLANK(B3),"",SUM(H8,L8,P8,G10,K10,O10,H11,L11,P11))</f>
        <v>20</v>
      </c>
      <c r="O3" s="19">
        <f>IF(ISBLANK(B3),"",SUM(E3,I3,K3))</f>
        <v>3</v>
      </c>
      <c r="P3" s="20">
        <f>IF(ISBLANK(B3),"",SUM(F3,J3,L3))</f>
        <v>5</v>
      </c>
      <c r="Q3" s="19">
        <f>IF(ISBLANK(B3),"",IF(E3=2,1,0)+IF(I3=2,1,0)+IF(K3=2,1,0))</f>
        <v>1</v>
      </c>
      <c r="R3" s="20">
        <f>IF(ISBLANK(B3),"",IF(F3=2,1,0)+IF(J3=2,1,0)+IF(L3=2,1,0))</f>
        <v>2</v>
      </c>
      <c r="S3" s="118">
        <v>3</v>
      </c>
      <c r="T3" s="118"/>
    </row>
    <row r="4" spans="1:20" ht="33" customHeight="1">
      <c r="A4" s="11">
        <v>3</v>
      </c>
      <c r="B4" s="67" t="s">
        <v>218</v>
      </c>
      <c r="C4" s="70"/>
      <c r="D4" s="71" t="s">
        <v>103</v>
      </c>
      <c r="E4" s="19">
        <f>T9</f>
        <v>0</v>
      </c>
      <c r="F4" s="21">
        <f>S9</f>
        <v>2</v>
      </c>
      <c r="G4" s="22">
        <f>T8</f>
        <v>2</v>
      </c>
      <c r="H4" s="23">
        <f>S8</f>
        <v>1</v>
      </c>
      <c r="I4" s="116"/>
      <c r="J4" s="116"/>
      <c r="K4" s="13">
        <f>S12</f>
        <v>2</v>
      </c>
      <c r="L4" s="14">
        <f>T12</f>
        <v>1</v>
      </c>
      <c r="M4" s="19">
        <f>IF(ISBLANK(B4),"",SUM(H8,L8,P8,H9,L9,P9,G12,K12,O12))</f>
        <v>16</v>
      </c>
      <c r="N4" s="20">
        <f>IF(ISBLANK(B4),"",SUM(G8,K8,O8,G9,K9,O9,H12,L12,P12))</f>
        <v>18</v>
      </c>
      <c r="O4" s="19">
        <f>IF(ISBLANK(B4),"",SUM(G4,E4,K4))</f>
        <v>4</v>
      </c>
      <c r="P4" s="20">
        <f>IF(ISBLANK(B4),"",SUM(H4,F4,L4))</f>
        <v>4</v>
      </c>
      <c r="Q4" s="19">
        <f>IF(ISBLANK(B4),"",IF(G4=2,1,0)+IF(E4=2,1,0)+IF(K4=2,1,0))</f>
        <v>2</v>
      </c>
      <c r="R4" s="20">
        <f>IF(ISBLANK(B4),"",IF(H4=2,1,0)+IF(F4=2,1,0)+IF(L4=2,1,0))</f>
        <v>1</v>
      </c>
      <c r="S4" s="118">
        <v>2</v>
      </c>
      <c r="T4" s="118"/>
    </row>
    <row r="5" spans="1:20" ht="33" customHeight="1">
      <c r="A5" s="11">
        <v>4</v>
      </c>
      <c r="B5" s="67" t="s">
        <v>219</v>
      </c>
      <c r="C5" s="70"/>
      <c r="D5" s="71" t="s">
        <v>58</v>
      </c>
      <c r="E5" s="19">
        <f>T7</f>
        <v>0</v>
      </c>
      <c r="F5" s="21">
        <f>S7</f>
        <v>2</v>
      </c>
      <c r="G5" s="24">
        <f>S10</f>
        <v>1</v>
      </c>
      <c r="H5" s="21">
        <f>T10</f>
        <v>2</v>
      </c>
      <c r="I5" s="25">
        <f>T12</f>
        <v>1</v>
      </c>
      <c r="J5" s="23">
        <f>S12</f>
        <v>2</v>
      </c>
      <c r="K5" s="116"/>
      <c r="L5" s="116"/>
      <c r="M5" s="19">
        <f>IF(ISBLANK(B5),"",SUM(H7,L7,P7,G10,K10,O10,H12,L12,P12))</f>
        <v>12</v>
      </c>
      <c r="N5" s="20">
        <f>IF(ISBLANK(B5),"",SUM(G7,K7,O7,H10,L10,P10,G12,K12,O12))</f>
        <v>20</v>
      </c>
      <c r="O5" s="19">
        <f>IF(ISBLANK(B5),"",SUM(E5,I5,G5))</f>
        <v>2</v>
      </c>
      <c r="P5" s="20">
        <f>IF(ISBLANK(B5),"",SUM(F5,J5,H5))</f>
        <v>6</v>
      </c>
      <c r="Q5" s="19">
        <f>IF(ISBLANK(B5),"",IF(E5=2,1,0)+IF(I5=2,1,0)+IF(G5=2,1,0))</f>
        <v>0</v>
      </c>
      <c r="R5" s="20">
        <f>IF(ISBLANK(B5),"",IF(F5=2,1,0)+IF(J5=2,1,0)+IF(H5=2,1,0))</f>
        <v>3</v>
      </c>
      <c r="S5" s="118">
        <v>4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Apmann/Henke</v>
      </c>
      <c r="C7" s="38" t="s">
        <v>22</v>
      </c>
      <c r="D7" s="39" t="str">
        <f>IF(ISBLANK(B5),"",B5)</f>
        <v>Majewski/Moritzen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3</v>
      </c>
      <c r="L7" s="39">
        <v>0</v>
      </c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0</v>
      </c>
    </row>
    <row r="8" spans="1:20" ht="12.75">
      <c r="A8" s="53" t="s">
        <v>41</v>
      </c>
      <c r="B8" s="54" t="str">
        <f>IF(ISBLANK(B3),"",B3)</f>
        <v>Glißmann/Möhlenbrock</v>
      </c>
      <c r="C8" s="55" t="s">
        <v>22</v>
      </c>
      <c r="D8" s="56" t="str">
        <f>IF(ISBLANK(B4),"",B4)</f>
        <v>Bühmann/Kramer</v>
      </c>
      <c r="E8" s="123" t="s">
        <v>23</v>
      </c>
      <c r="F8" s="123"/>
      <c r="G8" s="57">
        <v>2</v>
      </c>
      <c r="H8" s="58">
        <v>3</v>
      </c>
      <c r="I8" s="123" t="s">
        <v>24</v>
      </c>
      <c r="J8" s="123"/>
      <c r="K8" s="57">
        <v>3</v>
      </c>
      <c r="L8" s="56">
        <v>2</v>
      </c>
      <c r="M8" s="123" t="s">
        <v>25</v>
      </c>
      <c r="N8" s="123"/>
      <c r="O8" s="57">
        <v>1</v>
      </c>
      <c r="P8" s="58">
        <v>3</v>
      </c>
      <c r="Q8" s="59" t="s">
        <v>26</v>
      </c>
      <c r="R8" s="56"/>
      <c r="S8" s="60">
        <f t="shared" si="0"/>
        <v>1</v>
      </c>
      <c r="T8" s="61">
        <f t="shared" si="1"/>
        <v>2</v>
      </c>
    </row>
    <row r="9" spans="1:20" ht="12.75">
      <c r="A9" s="62" t="s">
        <v>63</v>
      </c>
      <c r="B9" s="38" t="str">
        <f>IF(ISBLANK(B2),"",B2)</f>
        <v>Apmann/Henke</v>
      </c>
      <c r="C9" s="63" t="s">
        <v>22</v>
      </c>
      <c r="D9" s="39" t="str">
        <f>IF(ISBLANK(B4),"",B4)</f>
        <v>Bühmann/Kramer</v>
      </c>
      <c r="E9" s="121" t="s">
        <v>23</v>
      </c>
      <c r="F9" s="121"/>
      <c r="G9" s="40">
        <v>3</v>
      </c>
      <c r="H9" s="41">
        <v>0</v>
      </c>
      <c r="I9" s="121" t="s">
        <v>24</v>
      </c>
      <c r="J9" s="121"/>
      <c r="K9" s="40">
        <v>3</v>
      </c>
      <c r="L9" s="39">
        <v>0</v>
      </c>
      <c r="M9" s="121" t="s">
        <v>25</v>
      </c>
      <c r="N9" s="121"/>
      <c r="O9" s="40"/>
      <c r="P9" s="41"/>
      <c r="Q9" s="38" t="s">
        <v>26</v>
      </c>
      <c r="R9" s="39"/>
      <c r="S9" s="42">
        <f t="shared" si="0"/>
        <v>2</v>
      </c>
      <c r="T9" s="43">
        <f t="shared" si="1"/>
        <v>0</v>
      </c>
    </row>
    <row r="10" spans="1:20" ht="12.75">
      <c r="A10" s="65" t="s">
        <v>43</v>
      </c>
      <c r="B10" s="59" t="str">
        <f>IF(ISBLANK(B5),"",B5)</f>
        <v>Majewski/Moritzen</v>
      </c>
      <c r="C10" s="55" t="s">
        <v>22</v>
      </c>
      <c r="D10" s="56" t="str">
        <f>IF(ISBLANK(B3),"",B3)</f>
        <v>Glißmann/Möhlenbrock</v>
      </c>
      <c r="E10" s="123" t="s">
        <v>23</v>
      </c>
      <c r="F10" s="123"/>
      <c r="G10" s="57">
        <v>3</v>
      </c>
      <c r="H10" s="58">
        <v>0</v>
      </c>
      <c r="I10" s="123" t="s">
        <v>24</v>
      </c>
      <c r="J10" s="123"/>
      <c r="K10" s="57">
        <v>1</v>
      </c>
      <c r="L10" s="56">
        <v>3</v>
      </c>
      <c r="M10" s="123" t="s">
        <v>25</v>
      </c>
      <c r="N10" s="123"/>
      <c r="O10" s="57">
        <v>2</v>
      </c>
      <c r="P10" s="58">
        <v>3</v>
      </c>
      <c r="Q10" s="59" t="s">
        <v>26</v>
      </c>
      <c r="R10" s="56"/>
      <c r="S10" s="60">
        <f t="shared" si="0"/>
        <v>1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Glißmann/Möhlenbrock</v>
      </c>
      <c r="C11" s="63" t="s">
        <v>22</v>
      </c>
      <c r="D11" s="39" t="str">
        <f>IF(ISBLANK(B2),"",B2)</f>
        <v>Apmann/Henke</v>
      </c>
      <c r="E11" s="121" t="s">
        <v>23</v>
      </c>
      <c r="F11" s="121"/>
      <c r="G11" s="40">
        <v>0</v>
      </c>
      <c r="H11" s="41">
        <v>3</v>
      </c>
      <c r="I11" s="121" t="s">
        <v>24</v>
      </c>
      <c r="J11" s="121"/>
      <c r="K11" s="40">
        <v>0</v>
      </c>
      <c r="L11" s="39">
        <v>3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0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Bühmann/Kramer</v>
      </c>
      <c r="C12" s="55" t="s">
        <v>22</v>
      </c>
      <c r="D12" s="56" t="str">
        <f>IF(ISBLANK(B5),"",B5)</f>
        <v>Majewski/Moritzen</v>
      </c>
      <c r="E12" s="123" t="s">
        <v>23</v>
      </c>
      <c r="F12" s="123"/>
      <c r="G12" s="57">
        <v>3</v>
      </c>
      <c r="H12" s="58">
        <v>1</v>
      </c>
      <c r="I12" s="123" t="s">
        <v>24</v>
      </c>
      <c r="J12" s="123"/>
      <c r="K12" s="57">
        <v>2</v>
      </c>
      <c r="L12" s="56">
        <v>3</v>
      </c>
      <c r="M12" s="123" t="s">
        <v>25</v>
      </c>
      <c r="N12" s="123"/>
      <c r="O12" s="57">
        <v>3</v>
      </c>
      <c r="P12" s="58">
        <v>2</v>
      </c>
      <c r="Q12" s="59" t="s">
        <v>26</v>
      </c>
      <c r="R12" s="56"/>
      <c r="S12" s="60">
        <f t="shared" si="0"/>
        <v>2</v>
      </c>
      <c r="T12" s="61">
        <f t="shared" si="1"/>
        <v>1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G4" sqref="G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27" t="s">
        <v>220</v>
      </c>
      <c r="B1" s="127"/>
      <c r="C1" s="127"/>
      <c r="D1" s="127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221</v>
      </c>
      <c r="C2" s="68"/>
      <c r="D2" s="69" t="s">
        <v>208</v>
      </c>
      <c r="E2" s="116"/>
      <c r="F2" s="116"/>
      <c r="G2" s="4">
        <f>T11</f>
        <v>2</v>
      </c>
      <c r="H2" s="5">
        <f>S11</f>
        <v>0</v>
      </c>
      <c r="I2" s="6">
        <f>S9</f>
        <v>2</v>
      </c>
      <c r="J2" s="7">
        <f>T9</f>
        <v>0</v>
      </c>
      <c r="K2" s="6">
        <f>S7</f>
        <v>2</v>
      </c>
      <c r="L2" s="7">
        <f>T7</f>
        <v>0</v>
      </c>
      <c r="M2" s="9">
        <f>IF(ISBLANK(B2),"",SUM(G7,K7,O7,G9,K9,O9,H11,L11,P11))</f>
        <v>18</v>
      </c>
      <c r="N2" s="10">
        <f>IF(ISBLANK(B2),"",SUM(H7,L7,P7,H9,L9,P9,G11,K11,O11))</f>
        <v>3</v>
      </c>
      <c r="O2" s="9">
        <f>IF(ISBLANK(B2),"",SUM(G2,I2,K2))</f>
        <v>6</v>
      </c>
      <c r="P2" s="10">
        <f>IF(ISBLANK(B2),"",SUM(H2,J2,L2))</f>
        <v>0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17">
        <v>1</v>
      </c>
      <c r="T2" s="117"/>
    </row>
    <row r="3" spans="1:20" ht="33" customHeight="1">
      <c r="A3" s="11">
        <v>2</v>
      </c>
      <c r="B3" s="67" t="s">
        <v>222</v>
      </c>
      <c r="C3" s="70"/>
      <c r="D3" s="71" t="s">
        <v>223</v>
      </c>
      <c r="E3" s="9">
        <f>S11</f>
        <v>0</v>
      </c>
      <c r="F3" s="10">
        <f>T11</f>
        <v>2</v>
      </c>
      <c r="G3" s="116"/>
      <c r="H3" s="116"/>
      <c r="I3" s="13">
        <f>S8</f>
        <v>0</v>
      </c>
      <c r="J3" s="14">
        <f>T8</f>
        <v>2</v>
      </c>
      <c r="K3" s="15">
        <f>T10</f>
        <v>2</v>
      </c>
      <c r="L3" s="16">
        <f>S10</f>
        <v>1</v>
      </c>
      <c r="M3" s="19">
        <f>IF(ISBLANK(B3),"",SUM(G8,K8,O8,H10,L10,P10,G11,K11,O11))</f>
        <v>7</v>
      </c>
      <c r="N3" s="20">
        <f>IF(ISBLANK(B3),"",SUM(H8,L8,P8,G10,K10,O10,H11,L11,P11))</f>
        <v>15</v>
      </c>
      <c r="O3" s="19">
        <f>IF(ISBLANK(B3),"",SUM(E3,I3,K3))</f>
        <v>2</v>
      </c>
      <c r="P3" s="20">
        <f>IF(ISBLANK(B3),"",SUM(F3,J3,L3))</f>
        <v>5</v>
      </c>
      <c r="Q3" s="19">
        <f>IF(ISBLANK(B3),"",IF(E3=2,1,0)+IF(I3=2,1,0)+IF(K3=2,1,0))</f>
        <v>1</v>
      </c>
      <c r="R3" s="20">
        <f>IF(ISBLANK(B3),"",IF(F3=2,1,0)+IF(J3=2,1,0)+IF(L3=2,1,0))</f>
        <v>2</v>
      </c>
      <c r="S3" s="118">
        <v>3</v>
      </c>
      <c r="T3" s="118"/>
    </row>
    <row r="4" spans="1:20" ht="33" customHeight="1">
      <c r="A4" s="11">
        <v>3</v>
      </c>
      <c r="B4" s="67" t="s">
        <v>224</v>
      </c>
      <c r="C4" s="70"/>
      <c r="D4" s="71" t="s">
        <v>225</v>
      </c>
      <c r="E4" s="19">
        <f>T9</f>
        <v>0</v>
      </c>
      <c r="F4" s="21">
        <f>S9</f>
        <v>2</v>
      </c>
      <c r="G4" s="22">
        <f>T8</f>
        <v>2</v>
      </c>
      <c r="H4" s="23">
        <f>S8</f>
        <v>0</v>
      </c>
      <c r="I4" s="116"/>
      <c r="J4" s="116"/>
      <c r="K4" s="13">
        <f>S12</f>
        <v>2</v>
      </c>
      <c r="L4" s="14">
        <f>T12</f>
        <v>0</v>
      </c>
      <c r="M4" s="19">
        <f>IF(ISBLANK(B4),"",SUM(H8,L8,P8,H9,L9,P9,G12,K12,O12))</f>
        <v>14</v>
      </c>
      <c r="N4" s="20">
        <f>IF(ISBLANK(B4),"",SUM(G8,K8,O8,G9,K9,O9,H12,L12,P12))</f>
        <v>8</v>
      </c>
      <c r="O4" s="19">
        <f>IF(ISBLANK(B4),"",SUM(G4,E4,K4))</f>
        <v>4</v>
      </c>
      <c r="P4" s="20">
        <f>IF(ISBLANK(B4),"",SUM(H4,F4,L4))</f>
        <v>2</v>
      </c>
      <c r="Q4" s="19">
        <f>IF(ISBLANK(B4),"",IF(G4=2,1,0)+IF(E4=2,1,0)+IF(K4=2,1,0))</f>
        <v>2</v>
      </c>
      <c r="R4" s="20">
        <f>IF(ISBLANK(B4),"",IF(H4=2,1,0)+IF(F4=2,1,0)+IF(L4=2,1,0))</f>
        <v>1</v>
      </c>
      <c r="S4" s="118">
        <v>2</v>
      </c>
      <c r="T4" s="118"/>
    </row>
    <row r="5" spans="1:20" ht="33" customHeight="1">
      <c r="A5" s="11">
        <v>4</v>
      </c>
      <c r="B5" s="67" t="s">
        <v>226</v>
      </c>
      <c r="C5" s="70"/>
      <c r="D5" s="71" t="s">
        <v>62</v>
      </c>
      <c r="E5" s="19">
        <f>T7</f>
        <v>0</v>
      </c>
      <c r="F5" s="21">
        <f>S7</f>
        <v>2</v>
      </c>
      <c r="G5" s="24">
        <f>S10</f>
        <v>1</v>
      </c>
      <c r="H5" s="21">
        <f>T10</f>
        <v>2</v>
      </c>
      <c r="I5" s="25">
        <f>T12</f>
        <v>0</v>
      </c>
      <c r="J5" s="23">
        <f>S12</f>
        <v>2</v>
      </c>
      <c r="K5" s="116"/>
      <c r="L5" s="116"/>
      <c r="M5" s="19">
        <f>IF(ISBLANK(B5),"",SUM(H7,L7,P7,G10,K10,O10,H12,L12,P12))</f>
        <v>5</v>
      </c>
      <c r="N5" s="20">
        <f>IF(ISBLANK(B5),"",SUM(G7,K7,O7,H10,L10,P10,G12,K12,O12))</f>
        <v>18</v>
      </c>
      <c r="O5" s="19">
        <f>IF(ISBLANK(B5),"",SUM(E5,I5,G5))</f>
        <v>1</v>
      </c>
      <c r="P5" s="20">
        <f>IF(ISBLANK(B5),"",SUM(F5,J5,H5))</f>
        <v>6</v>
      </c>
      <c r="Q5" s="19">
        <f>IF(ISBLANK(B5),"",IF(E5=2,1,0)+IF(I5=2,1,0)+IF(G5=2,1,0))</f>
        <v>0</v>
      </c>
      <c r="R5" s="20">
        <f>IF(ISBLANK(B5),"",IF(F5=2,1,0)+IF(J5=2,1,0)+IF(H5=2,1,0))</f>
        <v>3</v>
      </c>
      <c r="S5" s="118">
        <v>4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Jensen/Michalski</v>
      </c>
      <c r="C7" s="38" t="s">
        <v>22</v>
      </c>
      <c r="D7" s="39" t="str">
        <f>IF(ISBLANK(B5),"",B5)</f>
        <v>Renner/Schmidt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3</v>
      </c>
      <c r="L7" s="39">
        <v>1</v>
      </c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0</v>
      </c>
    </row>
    <row r="8" spans="1:20" ht="12.75">
      <c r="A8" s="53" t="s">
        <v>41</v>
      </c>
      <c r="B8" s="54" t="str">
        <f>IF(ISBLANK(B3),"",B3)</f>
        <v>Lufter/Grob</v>
      </c>
      <c r="C8" s="55" t="s">
        <v>22</v>
      </c>
      <c r="D8" s="56" t="str">
        <f>IF(ISBLANK(B4),"",B4)</f>
        <v>Köhler / Kaminski</v>
      </c>
      <c r="E8" s="123" t="s">
        <v>23</v>
      </c>
      <c r="F8" s="123"/>
      <c r="G8" s="57">
        <v>0</v>
      </c>
      <c r="H8" s="58">
        <v>3</v>
      </c>
      <c r="I8" s="123" t="s">
        <v>24</v>
      </c>
      <c r="J8" s="123"/>
      <c r="K8" s="57">
        <v>1</v>
      </c>
      <c r="L8" s="56">
        <v>3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0</v>
      </c>
      <c r="T8" s="61">
        <f t="shared" si="1"/>
        <v>2</v>
      </c>
    </row>
    <row r="9" spans="1:20" ht="12.75">
      <c r="A9" s="62" t="s">
        <v>63</v>
      </c>
      <c r="B9" s="38" t="str">
        <f>IF(ISBLANK(B2),"",B2)</f>
        <v>Jensen/Michalski</v>
      </c>
      <c r="C9" s="63" t="s">
        <v>22</v>
      </c>
      <c r="D9" s="39" t="str">
        <f>IF(ISBLANK(B4),"",B4)</f>
        <v>Köhler / Kaminski</v>
      </c>
      <c r="E9" s="121" t="s">
        <v>23</v>
      </c>
      <c r="F9" s="121"/>
      <c r="G9" s="40">
        <v>3</v>
      </c>
      <c r="H9" s="41">
        <v>1</v>
      </c>
      <c r="I9" s="121" t="s">
        <v>24</v>
      </c>
      <c r="J9" s="121"/>
      <c r="K9" s="40">
        <v>3</v>
      </c>
      <c r="L9" s="39">
        <v>1</v>
      </c>
      <c r="M9" s="121" t="s">
        <v>25</v>
      </c>
      <c r="N9" s="121"/>
      <c r="O9" s="40"/>
      <c r="P9" s="41"/>
      <c r="Q9" s="38" t="s">
        <v>26</v>
      </c>
      <c r="R9" s="39"/>
      <c r="S9" s="42">
        <f t="shared" si="0"/>
        <v>2</v>
      </c>
      <c r="T9" s="43">
        <f t="shared" si="1"/>
        <v>0</v>
      </c>
    </row>
    <row r="10" spans="1:20" ht="12.75">
      <c r="A10" s="65" t="s">
        <v>43</v>
      </c>
      <c r="B10" s="59" t="str">
        <f>IF(ISBLANK(B5),"",B5)</f>
        <v>Renner/Schmidt</v>
      </c>
      <c r="C10" s="55" t="s">
        <v>22</v>
      </c>
      <c r="D10" s="56" t="str">
        <f>IF(ISBLANK(B3),"",B3)</f>
        <v>Lufter/Grob</v>
      </c>
      <c r="E10" s="123" t="s">
        <v>23</v>
      </c>
      <c r="F10" s="123"/>
      <c r="G10" s="57">
        <v>0</v>
      </c>
      <c r="H10" s="58">
        <v>3</v>
      </c>
      <c r="I10" s="123" t="s">
        <v>24</v>
      </c>
      <c r="J10" s="123"/>
      <c r="K10" s="57">
        <v>3</v>
      </c>
      <c r="L10" s="56">
        <v>0</v>
      </c>
      <c r="M10" s="123" t="s">
        <v>25</v>
      </c>
      <c r="N10" s="123"/>
      <c r="O10" s="57">
        <v>0</v>
      </c>
      <c r="P10" s="58">
        <v>3</v>
      </c>
      <c r="Q10" s="59" t="s">
        <v>26</v>
      </c>
      <c r="R10" s="56"/>
      <c r="S10" s="60">
        <f t="shared" si="0"/>
        <v>1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Lufter/Grob</v>
      </c>
      <c r="C11" s="63" t="s">
        <v>22</v>
      </c>
      <c r="D11" s="39" t="str">
        <f>IF(ISBLANK(B2),"",B2)</f>
        <v>Jensen/Michalski</v>
      </c>
      <c r="E11" s="121" t="s">
        <v>23</v>
      </c>
      <c r="F11" s="121"/>
      <c r="G11" s="40">
        <v>0</v>
      </c>
      <c r="H11" s="41">
        <v>3</v>
      </c>
      <c r="I11" s="121" t="s">
        <v>24</v>
      </c>
      <c r="J11" s="121"/>
      <c r="K11" s="40">
        <v>0</v>
      </c>
      <c r="L11" s="39">
        <v>3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0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Köhler / Kaminski</v>
      </c>
      <c r="C12" s="55" t="s">
        <v>22</v>
      </c>
      <c r="D12" s="56" t="str">
        <f>IF(ISBLANK(B5),"",B5)</f>
        <v>Renner/Schmidt</v>
      </c>
      <c r="E12" s="123" t="s">
        <v>23</v>
      </c>
      <c r="F12" s="123"/>
      <c r="G12" s="57">
        <v>3</v>
      </c>
      <c r="H12" s="58">
        <v>0</v>
      </c>
      <c r="I12" s="123" t="s">
        <v>24</v>
      </c>
      <c r="J12" s="123"/>
      <c r="K12" s="57">
        <v>3</v>
      </c>
      <c r="L12" s="56">
        <v>1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2</v>
      </c>
      <c r="T12" s="61">
        <f t="shared" si="1"/>
        <v>0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65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66</v>
      </c>
      <c r="C2" s="68"/>
      <c r="D2" s="69" t="s">
        <v>67</v>
      </c>
      <c r="E2" s="116"/>
      <c r="F2" s="116"/>
      <c r="G2" s="4">
        <f>T11</f>
        <v>2</v>
      </c>
      <c r="H2" s="5">
        <f>S11</f>
        <v>0</v>
      </c>
      <c r="I2" s="6">
        <f>S9</f>
        <v>2</v>
      </c>
      <c r="J2" s="7">
        <f>T9</f>
        <v>0</v>
      </c>
      <c r="K2" s="6">
        <f>S7</f>
        <v>2</v>
      </c>
      <c r="L2" s="7">
        <f>T7</f>
        <v>1</v>
      </c>
      <c r="M2" s="9">
        <f>IF(ISBLANK(B2),"",SUM(G7,K7,O7,G9,K9,O9,H11,L11,P11))</f>
        <v>19</v>
      </c>
      <c r="N2" s="10">
        <f>IF(ISBLANK(B2),"",SUM(H7,L7,P7,H9,L9,P9,G11,K11,O11))</f>
        <v>5</v>
      </c>
      <c r="O2" s="9">
        <f>IF(ISBLANK(B2),"",SUM(G2,I2,K2))</f>
        <v>6</v>
      </c>
      <c r="P2" s="10">
        <f>IF(ISBLANK(B2),"",SUM(H2,J2,L2))</f>
        <v>1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17">
        <v>1</v>
      </c>
      <c r="T2" s="117"/>
    </row>
    <row r="3" spans="1:20" ht="33" customHeight="1">
      <c r="A3" s="11">
        <v>2</v>
      </c>
      <c r="B3" s="67" t="s">
        <v>68</v>
      </c>
      <c r="C3" s="70"/>
      <c r="D3" s="71" t="s">
        <v>69</v>
      </c>
      <c r="E3" s="9">
        <f>S11</f>
        <v>0</v>
      </c>
      <c r="F3" s="10">
        <f>T11</f>
        <v>2</v>
      </c>
      <c r="G3" s="116"/>
      <c r="H3" s="116"/>
      <c r="I3" s="13">
        <f>S8</f>
        <v>0</v>
      </c>
      <c r="J3" s="14">
        <f>T8</f>
        <v>2</v>
      </c>
      <c r="K3" s="15">
        <f>T10</f>
        <v>2</v>
      </c>
      <c r="L3" s="16">
        <f>S10</f>
        <v>1</v>
      </c>
      <c r="M3" s="19">
        <f>IF(ISBLANK(B3),"",SUM(G8,K8,O8,H10,L10,P10,G11,K11,O11))</f>
        <v>8</v>
      </c>
      <c r="N3" s="20">
        <f>IF(ISBLANK(B3),"",SUM(H8,L8,P8,G10,K10,O10,H11,L11,P11))</f>
        <v>16</v>
      </c>
      <c r="O3" s="19">
        <f>IF(ISBLANK(B3),"",SUM(E3,I3,K3))</f>
        <v>2</v>
      </c>
      <c r="P3" s="20">
        <f>IF(ISBLANK(B3),"",SUM(F3,J3,L3))</f>
        <v>5</v>
      </c>
      <c r="Q3" s="19">
        <f>IF(ISBLANK(B3),"",IF(E3=2,1,0)+IF(I3=2,1,0)+IF(K3=2,1,0))</f>
        <v>1</v>
      </c>
      <c r="R3" s="20">
        <f>IF(ISBLANK(B3),"",IF(F3=2,1,0)+IF(J3=2,1,0)+IF(L3=2,1,0))</f>
        <v>2</v>
      </c>
      <c r="S3" s="118">
        <v>3</v>
      </c>
      <c r="T3" s="118"/>
    </row>
    <row r="4" spans="1:20" ht="33" customHeight="1">
      <c r="A4" s="11">
        <v>3</v>
      </c>
      <c r="B4" s="67" t="s">
        <v>70</v>
      </c>
      <c r="C4" s="70"/>
      <c r="D4" s="71" t="s">
        <v>71</v>
      </c>
      <c r="E4" s="19">
        <f>T9</f>
        <v>0</v>
      </c>
      <c r="F4" s="21">
        <f>S9</f>
        <v>2</v>
      </c>
      <c r="G4" s="22">
        <f>T8</f>
        <v>2</v>
      </c>
      <c r="H4" s="23">
        <f>S8</f>
        <v>0</v>
      </c>
      <c r="I4" s="116"/>
      <c r="J4" s="116"/>
      <c r="K4" s="13">
        <f>S12</f>
        <v>2</v>
      </c>
      <c r="L4" s="14">
        <f>T12</f>
        <v>0</v>
      </c>
      <c r="M4" s="19">
        <f>IF(ISBLANK(B4),"",SUM(H8,L8,P8,H9,L9,P9,G12,K12,O12))</f>
        <v>14</v>
      </c>
      <c r="N4" s="20">
        <f>IF(ISBLANK(B4),"",SUM(G8,K8,O8,G9,K9,O9,H12,L12,P12))</f>
        <v>9</v>
      </c>
      <c r="O4" s="19">
        <f>IF(ISBLANK(B4),"",SUM(G4,E4,K4))</f>
        <v>4</v>
      </c>
      <c r="P4" s="20">
        <f>IF(ISBLANK(B4),"",SUM(H4,F4,L4))</f>
        <v>2</v>
      </c>
      <c r="Q4" s="19">
        <f>IF(ISBLANK(B4),"",IF(G4=2,1,0)+IF(E4=2,1,0)+IF(K4=2,1,0))</f>
        <v>2</v>
      </c>
      <c r="R4" s="20">
        <f>IF(ISBLANK(B4),"",IF(H4=2,1,0)+IF(F4=2,1,0)+IF(L4=2,1,0))</f>
        <v>1</v>
      </c>
      <c r="S4" s="118">
        <v>2</v>
      </c>
      <c r="T4" s="118"/>
    </row>
    <row r="5" spans="1:20" ht="33" customHeight="1">
      <c r="A5" s="11">
        <v>4</v>
      </c>
      <c r="B5" s="67" t="s">
        <v>72</v>
      </c>
      <c r="C5" s="70"/>
      <c r="D5" s="71" t="s">
        <v>73</v>
      </c>
      <c r="E5" s="19">
        <f>T7</f>
        <v>1</v>
      </c>
      <c r="F5" s="21">
        <f>S7</f>
        <v>2</v>
      </c>
      <c r="G5" s="24">
        <f>S10</f>
        <v>1</v>
      </c>
      <c r="H5" s="21">
        <f>T10</f>
        <v>2</v>
      </c>
      <c r="I5" s="25">
        <f>T12</f>
        <v>0</v>
      </c>
      <c r="J5" s="23">
        <f>S12</f>
        <v>2</v>
      </c>
      <c r="K5" s="116"/>
      <c r="L5" s="116"/>
      <c r="M5" s="19">
        <f>IF(ISBLANK(B5),"",SUM(H7,L7,P7,G10,K10,O10,H12,L12,P12))</f>
        <v>8</v>
      </c>
      <c r="N5" s="20">
        <f>IF(ISBLANK(B5),"",SUM(G7,K7,O7,H10,L10,P10,G12,K12,O12))</f>
        <v>19</v>
      </c>
      <c r="O5" s="19">
        <f>IF(ISBLANK(B5),"",SUM(E5,I5,G5))</f>
        <v>2</v>
      </c>
      <c r="P5" s="20">
        <f>IF(ISBLANK(B5),"",SUM(F5,J5,H5))</f>
        <v>6</v>
      </c>
      <c r="Q5" s="19">
        <f>IF(ISBLANK(B5),"",IF(E5=2,1,0)+IF(I5=2,1,0)+IF(G5=2,1,0))</f>
        <v>0</v>
      </c>
      <c r="R5" s="20">
        <f>IF(ISBLANK(B5),"",IF(F5=2,1,0)+IF(J5=2,1,0)+IF(H5=2,1,0))</f>
        <v>3</v>
      </c>
      <c r="S5" s="118">
        <v>4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Drinkmann/Ostmann</v>
      </c>
      <c r="C7" s="38" t="s">
        <v>22</v>
      </c>
      <c r="D7" s="39" t="str">
        <f>IF(ISBLANK(B5),"",B5)</f>
        <v>Otten/Mudroncek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1</v>
      </c>
      <c r="L7" s="39">
        <v>3</v>
      </c>
      <c r="M7" s="121" t="s">
        <v>25</v>
      </c>
      <c r="N7" s="121"/>
      <c r="O7" s="40">
        <v>3</v>
      </c>
      <c r="P7" s="41">
        <v>0</v>
      </c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1</v>
      </c>
    </row>
    <row r="8" spans="1:20" ht="12.75">
      <c r="A8" s="53" t="s">
        <v>41</v>
      </c>
      <c r="B8" s="54" t="str">
        <f>IF(ISBLANK(B3),"",B3)</f>
        <v>Kaczmarek/Büttner</v>
      </c>
      <c r="C8" s="55" t="s">
        <v>22</v>
      </c>
      <c r="D8" s="56" t="str">
        <f>IF(ISBLANK(B4),"",B4)</f>
        <v>Enneking/Kerber</v>
      </c>
      <c r="E8" s="123" t="s">
        <v>23</v>
      </c>
      <c r="F8" s="123"/>
      <c r="G8" s="57">
        <v>1</v>
      </c>
      <c r="H8" s="58">
        <v>3</v>
      </c>
      <c r="I8" s="123" t="s">
        <v>24</v>
      </c>
      <c r="J8" s="123"/>
      <c r="K8" s="57">
        <v>1</v>
      </c>
      <c r="L8" s="56">
        <v>3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0</v>
      </c>
      <c r="T8" s="61">
        <f t="shared" si="1"/>
        <v>2</v>
      </c>
    </row>
    <row r="9" spans="1:20" ht="12.75">
      <c r="A9" s="62" t="s">
        <v>63</v>
      </c>
      <c r="B9" s="38" t="str">
        <f>IF(ISBLANK(B2),"",B2)</f>
        <v>Drinkmann/Ostmann</v>
      </c>
      <c r="C9" s="63" t="s">
        <v>22</v>
      </c>
      <c r="D9" s="39" t="str">
        <f>IF(ISBLANK(B4),"",B4)</f>
        <v>Enneking/Kerber</v>
      </c>
      <c r="E9" s="121" t="s">
        <v>23</v>
      </c>
      <c r="F9" s="121"/>
      <c r="G9" s="40">
        <v>3</v>
      </c>
      <c r="H9" s="41">
        <v>0</v>
      </c>
      <c r="I9" s="121" t="s">
        <v>24</v>
      </c>
      <c r="J9" s="121"/>
      <c r="K9" s="40">
        <v>3</v>
      </c>
      <c r="L9" s="39">
        <v>2</v>
      </c>
      <c r="M9" s="121" t="s">
        <v>25</v>
      </c>
      <c r="N9" s="121"/>
      <c r="O9" s="40"/>
      <c r="P9" s="41"/>
      <c r="Q9" s="38" t="s">
        <v>26</v>
      </c>
      <c r="R9" s="39"/>
      <c r="S9" s="42">
        <f t="shared" si="0"/>
        <v>2</v>
      </c>
      <c r="T9" s="43">
        <f t="shared" si="1"/>
        <v>0</v>
      </c>
    </row>
    <row r="10" spans="1:20" ht="12.75">
      <c r="A10" s="65" t="s">
        <v>43</v>
      </c>
      <c r="B10" s="59" t="str">
        <f>IF(ISBLANK(B5),"",B5)</f>
        <v>Otten/Mudroncek</v>
      </c>
      <c r="C10" s="55" t="s">
        <v>22</v>
      </c>
      <c r="D10" s="56" t="str">
        <f>IF(ISBLANK(B3),"",B3)</f>
        <v>Kaczmarek/Büttner</v>
      </c>
      <c r="E10" s="123" t="s">
        <v>23</v>
      </c>
      <c r="F10" s="123"/>
      <c r="G10" s="57">
        <v>3</v>
      </c>
      <c r="H10" s="58">
        <v>0</v>
      </c>
      <c r="I10" s="123" t="s">
        <v>24</v>
      </c>
      <c r="J10" s="123"/>
      <c r="K10" s="57">
        <v>0</v>
      </c>
      <c r="L10" s="56">
        <v>3</v>
      </c>
      <c r="M10" s="123" t="s">
        <v>25</v>
      </c>
      <c r="N10" s="123"/>
      <c r="O10" s="57">
        <v>1</v>
      </c>
      <c r="P10" s="58">
        <v>3</v>
      </c>
      <c r="Q10" s="59" t="s">
        <v>26</v>
      </c>
      <c r="R10" s="56"/>
      <c r="S10" s="60">
        <f t="shared" si="0"/>
        <v>1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Kaczmarek/Büttner</v>
      </c>
      <c r="C11" s="63" t="s">
        <v>22</v>
      </c>
      <c r="D11" s="39" t="str">
        <f>IF(ISBLANK(B2),"",B2)</f>
        <v>Drinkmann/Ostmann</v>
      </c>
      <c r="E11" s="121" t="s">
        <v>23</v>
      </c>
      <c r="F11" s="121"/>
      <c r="G11" s="40">
        <v>0</v>
      </c>
      <c r="H11" s="41">
        <v>3</v>
      </c>
      <c r="I11" s="121" t="s">
        <v>24</v>
      </c>
      <c r="J11" s="121"/>
      <c r="K11" s="40">
        <v>0</v>
      </c>
      <c r="L11" s="39">
        <v>3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0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Enneking/Kerber</v>
      </c>
      <c r="C12" s="55" t="s">
        <v>22</v>
      </c>
      <c r="D12" s="56" t="str">
        <f>IF(ISBLANK(B5),"",B5)</f>
        <v>Otten/Mudroncek</v>
      </c>
      <c r="E12" s="123" t="s">
        <v>23</v>
      </c>
      <c r="F12" s="123"/>
      <c r="G12" s="57">
        <v>3</v>
      </c>
      <c r="H12" s="58">
        <v>1</v>
      </c>
      <c r="I12" s="123" t="s">
        <v>24</v>
      </c>
      <c r="J12" s="123"/>
      <c r="K12" s="57">
        <v>3</v>
      </c>
      <c r="L12" s="56">
        <v>0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2</v>
      </c>
      <c r="T12" s="61">
        <f t="shared" si="1"/>
        <v>0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4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111" t="s">
        <v>74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3">
        <v>5</v>
      </c>
      <c r="N1" s="113"/>
      <c r="O1" s="113">
        <v>6</v>
      </c>
      <c r="P1" s="113"/>
      <c r="Q1" s="115" t="s">
        <v>1</v>
      </c>
      <c r="R1" s="115"/>
      <c r="S1" s="115" t="s">
        <v>2</v>
      </c>
      <c r="T1" s="115"/>
      <c r="U1" s="115" t="s">
        <v>3</v>
      </c>
      <c r="V1" s="115"/>
      <c r="W1" s="115" t="s">
        <v>4</v>
      </c>
      <c r="X1" s="115"/>
    </row>
    <row r="2" spans="1:24" ht="33" customHeight="1">
      <c r="A2" s="1">
        <v>1</v>
      </c>
      <c r="B2" s="67" t="s">
        <v>75</v>
      </c>
      <c r="C2" s="68"/>
      <c r="D2" s="69" t="s">
        <v>76</v>
      </c>
      <c r="E2" s="116"/>
      <c r="F2" s="116"/>
      <c r="G2" s="4">
        <f>S14</f>
        <v>2</v>
      </c>
      <c r="H2" s="5">
        <f>T14</f>
        <v>1</v>
      </c>
      <c r="I2" s="6">
        <f>T16</f>
        <v>2</v>
      </c>
      <c r="J2" s="7">
        <f>S16</f>
        <v>1</v>
      </c>
      <c r="K2" s="6">
        <f>S20</f>
        <v>2</v>
      </c>
      <c r="L2" s="7">
        <f>T20</f>
        <v>0</v>
      </c>
      <c r="M2" s="6">
        <f>S21</f>
        <v>2</v>
      </c>
      <c r="N2" s="7">
        <f>T21</f>
        <v>0</v>
      </c>
      <c r="O2" s="6">
        <f>S9</f>
      </c>
      <c r="P2" s="7">
        <f>T9</f>
      </c>
      <c r="Q2" s="9">
        <f>IF(ISBLANK(B2),"",SUM(G9,K9,O9,G14,K14,O14,H16,L16,P16,G20,K20,O20,G21,K21,O21))</f>
        <v>26</v>
      </c>
      <c r="R2" s="10">
        <f>IF(ISBLANK(B2),"",SUM(H9,L9,P9,H14,L14,P14,G16,K16,O16,H20,L20,P20,H21,L21,P21))</f>
        <v>9</v>
      </c>
      <c r="S2" s="9">
        <f>IF(ISBLANK(B2),"",SUM(G2,I2,K2,M2,O2))</f>
        <v>8</v>
      </c>
      <c r="T2" s="10">
        <f>IF(ISBLANK(B2),"",SUM(H2,J2,L2,N2,P2))</f>
        <v>2</v>
      </c>
      <c r="U2" s="9">
        <f>IF(ISBLANK(B2),"",IF(G2=2,1,0)+IF(I2=2,1,0)+IF(K2=2,1,0)+IF(M2=2,1,0)+IF(O2=2,1,0))</f>
        <v>4</v>
      </c>
      <c r="V2" s="10">
        <f>IF(ISBLANK(B2),"",IF(H2=2,1,0)+IF(J2=2,1,0)+IF(L2=2,1,0)+IF(N2=2,1,0)+IF(P2=2,1,0))</f>
        <v>0</v>
      </c>
      <c r="W2" s="117">
        <v>1</v>
      </c>
      <c r="X2" s="117"/>
    </row>
    <row r="3" spans="1:24" ht="33" customHeight="1">
      <c r="A3" s="11">
        <v>2</v>
      </c>
      <c r="B3" s="67" t="s">
        <v>77</v>
      </c>
      <c r="C3" s="70"/>
      <c r="D3" s="71" t="s">
        <v>78</v>
      </c>
      <c r="E3" s="9">
        <f>T14</f>
        <v>1</v>
      </c>
      <c r="F3" s="10">
        <f>S14</f>
        <v>2</v>
      </c>
      <c r="G3" s="116"/>
      <c r="H3" s="116"/>
      <c r="I3" s="13">
        <f>S19</f>
        <v>1</v>
      </c>
      <c r="J3" s="14">
        <f>T19</f>
        <v>2</v>
      </c>
      <c r="K3" s="15">
        <f>T23</f>
        <v>2</v>
      </c>
      <c r="L3" s="16">
        <f>S23</f>
        <v>1</v>
      </c>
      <c r="M3" s="15">
        <f>S10</f>
        <v>2</v>
      </c>
      <c r="N3" s="16">
        <f>T10</f>
        <v>0</v>
      </c>
      <c r="O3" s="15">
        <f>S15</f>
      </c>
      <c r="P3" s="16">
        <f>T15</f>
      </c>
      <c r="Q3" s="19">
        <f>IF(ISBLANK(B3),"",SUM(G10,K10,O10,H14,L14,P14,G15,K15,O15,G19,K19,O19,H23,L23,P23))</f>
        <v>23</v>
      </c>
      <c r="R3" s="20">
        <f>IF(ISBLANK(B3),"",SUM(H10,L10,P10,G14,K14,O14,H15,L15,P15,H19,L19,P19,G23,K23,O23))</f>
        <v>18</v>
      </c>
      <c r="S3" s="19">
        <f>IF(ISBLANK(B3),"",SUM(E3,I3,K3,M3,O3))</f>
        <v>6</v>
      </c>
      <c r="T3" s="20">
        <f>IF(ISBLANK(B3),"",SUM(F3,J3,L3,N3,P3))</f>
        <v>5</v>
      </c>
      <c r="U3" s="19">
        <f>IF(ISBLANK(B3),"",IF(E3=2,1,0)+IF(I3=2,1,0)+IF(K3=2,1,0)+IF(M3=2,1,0)+IF(O3=2,1,0))</f>
        <v>2</v>
      </c>
      <c r="V3" s="20">
        <f>IF(ISBLANK(B3),"",IF(F3=2,1,0)+IF(J3=2,1,0)+IF(L3=2,1,0)+IF(N3=2,1,0)+IF(P3=2,1,0))</f>
        <v>2</v>
      </c>
      <c r="W3" s="118">
        <v>3</v>
      </c>
      <c r="X3" s="118"/>
    </row>
    <row r="4" spans="1:24" ht="33" customHeight="1">
      <c r="A4" s="11">
        <v>3</v>
      </c>
      <c r="B4" s="67" t="s">
        <v>79</v>
      </c>
      <c r="C4" s="70"/>
      <c r="D4" s="71" t="s">
        <v>58</v>
      </c>
      <c r="E4" s="19">
        <f>S16</f>
        <v>1</v>
      </c>
      <c r="F4" s="21">
        <f>T16</f>
        <v>2</v>
      </c>
      <c r="G4" s="22">
        <f>T19</f>
        <v>2</v>
      </c>
      <c r="H4" s="23">
        <f>S19</f>
        <v>1</v>
      </c>
      <c r="I4" s="116"/>
      <c r="J4" s="116"/>
      <c r="K4" s="13">
        <f>S11</f>
        <v>2</v>
      </c>
      <c r="L4" s="14">
        <f>T11</f>
        <v>0</v>
      </c>
      <c r="M4" s="15">
        <f>S12</f>
        <v>2</v>
      </c>
      <c r="N4" s="16">
        <f>T12</f>
        <v>0</v>
      </c>
      <c r="O4" s="15">
        <f>S22</f>
      </c>
      <c r="P4" s="16">
        <f>T22</f>
      </c>
      <c r="Q4" s="19">
        <f>IF(ISBLANK(B4),"",SUM(G11,K11,O11,G12,K12,O12,G16,K16,O16,H19,L19,P19,G22,K22,O22))</f>
        <v>25</v>
      </c>
      <c r="R4" s="20">
        <f>IF(ISBLANK(B4),"",SUM(H11,L11,P11,H12,L12,P12,H16,L16,P16,G19,K19,O19,H22,L22,P22))</f>
        <v>17</v>
      </c>
      <c r="S4" s="19">
        <f>IF(ISBLANK(B4),"",SUM(G4,E4,K4,M4,O4))</f>
        <v>7</v>
      </c>
      <c r="T4" s="20">
        <f>IF(ISBLANK(B4),"",SUM(H4,F4,L4,N4,P4))</f>
        <v>3</v>
      </c>
      <c r="U4" s="19">
        <f>IF(ISBLANK(B4),"",IF(G4=2,1,0)+IF(E4=2,1,0)+IF(K4=2,1,0)+IF(M4=2,1,0)+IF(O4=2,1,0))</f>
        <v>3</v>
      </c>
      <c r="V4" s="20">
        <f>IF(ISBLANK(B4),"",IF(H4=2,1,0)+IF(F4=2,1,0)+IF(L4=2,1,0)+IF(N4=2,1,0)+IF(P4=2,1,0))</f>
        <v>1</v>
      </c>
      <c r="W4" s="118">
        <v>2</v>
      </c>
      <c r="X4" s="118"/>
    </row>
    <row r="5" spans="1:24" ht="33" customHeight="1">
      <c r="A5" s="11">
        <v>4</v>
      </c>
      <c r="B5" s="67" t="s">
        <v>80</v>
      </c>
      <c r="C5" s="70"/>
      <c r="D5" s="71" t="s">
        <v>62</v>
      </c>
      <c r="E5" s="19">
        <f>T20</f>
        <v>0</v>
      </c>
      <c r="F5" s="21">
        <f>S20</f>
        <v>2</v>
      </c>
      <c r="G5" s="24">
        <f>S23</f>
        <v>1</v>
      </c>
      <c r="H5" s="21">
        <f>T23</f>
        <v>2</v>
      </c>
      <c r="I5" s="25">
        <f>T11</f>
        <v>0</v>
      </c>
      <c r="J5" s="23">
        <f>S11</f>
        <v>2</v>
      </c>
      <c r="K5" s="116"/>
      <c r="L5" s="116"/>
      <c r="M5" s="13">
        <f>T17</f>
        <v>0</v>
      </c>
      <c r="N5" s="14">
        <f>S17</f>
        <v>2</v>
      </c>
      <c r="O5" s="15">
        <f>S13</f>
      </c>
      <c r="P5" s="16">
        <f>T13</f>
      </c>
      <c r="Q5" s="19">
        <f>IF(ISBLANK(B5),"",SUM(H11,L11,P11,G13,K13,O13,H17,L17,P17,H20,L20,P20,G23,K23,O23))</f>
        <v>9</v>
      </c>
      <c r="R5" s="20">
        <f>IF(ISBLANK(B5),"",SUM(G11,K11,O11,H13,L13,P13,G17,K17,O17,G20,K20,O20,H23,P23))</f>
        <v>24</v>
      </c>
      <c r="S5" s="19">
        <f>IF(ISBLANK(B5),"",SUM(E5,I5,G5,M5,O5))</f>
        <v>1</v>
      </c>
      <c r="T5" s="20">
        <f>IF(ISBLANK(B5),"",SUM(F5,J5,H5,N5,P5))</f>
        <v>8</v>
      </c>
      <c r="U5" s="19">
        <f>IF(ISBLANK(B5),"",IF(E5=2,1,0)+IF(I5=2,1,0)+IF(G5=2,1,0)+IF(M5=2,1,0)+IF(O5=2,1,0))</f>
        <v>0</v>
      </c>
      <c r="V5" s="20">
        <f>IF(ISBLANK(B5),"",IF(F5=2,1,0)+IF(J5=2,1,0)+IF(H5=2,1,0)+IF(N5=2,1,0)+IF(P5=2,1,0))</f>
        <v>4</v>
      </c>
      <c r="W5" s="118">
        <v>5</v>
      </c>
      <c r="X5" s="118"/>
    </row>
    <row r="6" spans="1:24" ht="33" customHeight="1">
      <c r="A6" s="11">
        <v>5</v>
      </c>
      <c r="B6" s="67" t="s">
        <v>81</v>
      </c>
      <c r="C6" s="70"/>
      <c r="D6" s="71" t="s">
        <v>82</v>
      </c>
      <c r="E6" s="19">
        <f>T21</f>
        <v>0</v>
      </c>
      <c r="F6" s="21">
        <f>S21</f>
        <v>2</v>
      </c>
      <c r="G6" s="24">
        <f>T10</f>
        <v>0</v>
      </c>
      <c r="H6" s="21">
        <f>S10</f>
        <v>2</v>
      </c>
      <c r="I6" s="24">
        <f>T12</f>
        <v>0</v>
      </c>
      <c r="J6" s="21">
        <f>S12</f>
        <v>2</v>
      </c>
      <c r="K6" s="25">
        <f>S17</f>
        <v>2</v>
      </c>
      <c r="L6" s="23">
        <f>T17</f>
        <v>0</v>
      </c>
      <c r="M6" s="116"/>
      <c r="N6" s="116"/>
      <c r="O6" s="13">
        <f>S18</f>
      </c>
      <c r="P6" s="14">
        <f>T18</f>
      </c>
      <c r="Q6" s="19">
        <f>IF(ISBLANK(B6),"",SUM(H10,L10,P10,H12,L12,P12,G17,K17,O17,G18,K18,O18,H21,L21,P21))</f>
        <v>9</v>
      </c>
      <c r="R6" s="20">
        <f>IF(ISBLANK(B6),"",SUM(G10,K10,O10,G12,K12,O12,H17,L17,P17,H18,L18,P18,G21,K21,O21))</f>
        <v>22</v>
      </c>
      <c r="S6" s="19">
        <f>IF(ISBLANK(B6),"",SUM(E6,G6,K6,I6,O6))</f>
        <v>2</v>
      </c>
      <c r="T6" s="20">
        <f>IF(ISBLANK(B6),"",SUM(F6,H6,L6,J6,P6))</f>
        <v>6</v>
      </c>
      <c r="U6" s="19">
        <f>IF(ISBLANK(B6),"",IF(E6=2,1,0)+IF(G6=2,1,0)+IF(K6=2,1,0)+IF(I6=2,1,0)+IF(O6=2,1,0))</f>
        <v>1</v>
      </c>
      <c r="V6" s="20">
        <f>IF(ISBLANK(B6),"",IF(F6=2,1,0)+IF(H6=2,1,0)+IF(L6=2,1,0)+IF(J6=2,1,0)+IF(P6=2,1,0))</f>
        <v>3</v>
      </c>
      <c r="W6" s="118">
        <v>4</v>
      </c>
      <c r="X6" s="118"/>
    </row>
    <row r="7" spans="1:24" ht="33" customHeight="1">
      <c r="A7" s="28">
        <v>6</v>
      </c>
      <c r="B7" s="73"/>
      <c r="C7" s="74"/>
      <c r="D7" s="75"/>
      <c r="E7" s="30">
        <f>T9</f>
      </c>
      <c r="F7" s="31">
        <f>S9</f>
      </c>
      <c r="G7" s="32">
        <f>T15</f>
      </c>
      <c r="H7" s="31">
        <f>S15</f>
      </c>
      <c r="I7" s="32">
        <f>T22</f>
      </c>
      <c r="J7" s="31">
        <f>S22</f>
      </c>
      <c r="K7" s="32">
        <f>T13</f>
      </c>
      <c r="L7" s="31">
        <f>S13</f>
      </c>
      <c r="M7" s="33">
        <f>T18</f>
      </c>
      <c r="N7" s="76">
        <f>S18</f>
      </c>
      <c r="O7" s="119"/>
      <c r="P7" s="119"/>
      <c r="Q7" s="30">
        <f>IF(ISBLANK(B7),"",SUM(H9,L9,P9,H13,L13,P13,H15,L15,P15,H18,L18,P18,H22,L22,P22))</f>
      </c>
      <c r="R7" s="35">
        <f>IF(ISBLANK(B7),"",SUM(G9,K9,O9,G13,K13,O13,G15,K15,O15,G18,K18,O18,G22,K22,O22))</f>
      </c>
      <c r="S7" s="30">
        <f>IF(ISBLANK(B7),"",SUM(E7,G7,I7,M7,K7))</f>
      </c>
      <c r="T7" s="35">
        <f>IF(ISBLANK(B7),"",SUM(F7,H7,J7,N7,L7))</f>
      </c>
      <c r="U7" s="30">
        <f>IF(ISBLANK(B7),"",IF(E7=2,1,0)+IF(G7=2,1,0)+IF(I7=2,1,0)+IF(M7=2,1,0)+IF(K7=2,1,0))</f>
      </c>
      <c r="V7" s="35">
        <f>IF(ISBLANK(B7),"",IF(F7=2,1,0)+IF(H7=2,1,0)+IF(J7=2,1,0)+IF(N7=2,1,0)+IF(L7=2,1,0))</f>
      </c>
      <c r="W7" s="120"/>
      <c r="X7" s="120"/>
    </row>
    <row r="9" spans="1:20" ht="12.75">
      <c r="A9" s="77" t="s">
        <v>47</v>
      </c>
      <c r="B9" s="78" t="str">
        <f>IF(ISBLANK(B2),"",B2)</f>
        <v>Golinski/Schlüter</v>
      </c>
      <c r="C9" s="79" t="s">
        <v>22</v>
      </c>
      <c r="D9" s="80">
        <f>IF(ISBLANK(B7),"",B7)</f>
      </c>
      <c r="E9" s="124" t="s">
        <v>23</v>
      </c>
      <c r="F9" s="124"/>
      <c r="G9" s="81"/>
      <c r="H9" s="82"/>
      <c r="I9" s="124" t="s">
        <v>24</v>
      </c>
      <c r="J9" s="124"/>
      <c r="K9" s="81"/>
      <c r="L9" s="82"/>
      <c r="M9" s="124" t="s">
        <v>25</v>
      </c>
      <c r="N9" s="124"/>
      <c r="O9" s="81"/>
      <c r="P9" s="82"/>
      <c r="Q9" s="79" t="s">
        <v>26</v>
      </c>
      <c r="R9" s="80"/>
      <c r="S9" s="83">
        <f aca="true" t="shared" si="0" ref="S9:S23">IF(ISBLANK(G9),"",IF(G9&gt;H9,1,0)+IF(K9&gt;L9,1,0)+IF(O9&gt;P9,1,0))</f>
      </c>
      <c r="T9" s="84">
        <f aca="true" t="shared" si="1" ref="T9:T23">IF(ISBLANK(H9),"",IF(H9&gt;G9,1,0)+IF(L9&gt;K9,1,0)+IF(P9&gt;O9,1,0))</f>
      </c>
    </row>
    <row r="10" spans="1:20" ht="12.75">
      <c r="A10" s="85" t="s">
        <v>48</v>
      </c>
      <c r="B10" s="86" t="str">
        <f>IF(ISBLANK(B3),"",B3)</f>
        <v>Loebert/Fischer</v>
      </c>
      <c r="C10" s="87" t="s">
        <v>22</v>
      </c>
      <c r="D10" s="88" t="str">
        <f>IF(ISBLANK(B6),"",B6)</f>
        <v>Flachsenberger / Caspers</v>
      </c>
      <c r="E10" s="125" t="s">
        <v>23</v>
      </c>
      <c r="F10" s="125"/>
      <c r="G10" s="89">
        <v>3</v>
      </c>
      <c r="H10" s="90">
        <v>0</v>
      </c>
      <c r="I10" s="125" t="s">
        <v>24</v>
      </c>
      <c r="J10" s="125"/>
      <c r="K10" s="89">
        <v>3</v>
      </c>
      <c r="L10" s="90">
        <v>0</v>
      </c>
      <c r="M10" s="125" t="s">
        <v>25</v>
      </c>
      <c r="N10" s="125"/>
      <c r="O10" s="89"/>
      <c r="P10" s="90"/>
      <c r="Q10" s="91" t="s">
        <v>26</v>
      </c>
      <c r="R10" s="88"/>
      <c r="S10" s="92">
        <f t="shared" si="0"/>
        <v>2</v>
      </c>
      <c r="T10" s="93">
        <f t="shared" si="1"/>
        <v>0</v>
      </c>
    </row>
    <row r="11" spans="1:20" ht="12.75">
      <c r="A11" s="94" t="s">
        <v>49</v>
      </c>
      <c r="B11" s="95" t="str">
        <f>IF(ISBLANK(B4),"",B4)</f>
        <v>Rohde/Mehlhorn</v>
      </c>
      <c r="C11" s="96" t="s">
        <v>22</v>
      </c>
      <c r="D11" s="97" t="str">
        <f>IF(ISBLANK(B5),"",B5)</f>
        <v>Steinau/Freese</v>
      </c>
      <c r="E11" s="126" t="s">
        <v>23</v>
      </c>
      <c r="F11" s="126"/>
      <c r="G11" s="98">
        <v>3</v>
      </c>
      <c r="H11" s="99">
        <v>0</v>
      </c>
      <c r="I11" s="126" t="s">
        <v>24</v>
      </c>
      <c r="J11" s="126"/>
      <c r="K11" s="98">
        <v>3</v>
      </c>
      <c r="L11" s="99">
        <v>2</v>
      </c>
      <c r="M11" s="126" t="s">
        <v>25</v>
      </c>
      <c r="N11" s="126"/>
      <c r="O11" s="98"/>
      <c r="P11" s="99"/>
      <c r="Q11" s="100" t="s">
        <v>26</v>
      </c>
      <c r="R11" s="97"/>
      <c r="S11" s="101">
        <f t="shared" si="0"/>
        <v>2</v>
      </c>
      <c r="T11" s="102">
        <f t="shared" si="1"/>
        <v>0</v>
      </c>
    </row>
    <row r="12" spans="1:20" ht="12.75">
      <c r="A12" s="103" t="s">
        <v>83</v>
      </c>
      <c r="B12" s="79" t="str">
        <f>IF(ISBLANK(B4),"",B4)</f>
        <v>Rohde/Mehlhorn</v>
      </c>
      <c r="C12" s="104" t="s">
        <v>22</v>
      </c>
      <c r="D12" s="80" t="str">
        <f>IF(ISBLANK(B6),"",B6)</f>
        <v>Flachsenberger / Caspers</v>
      </c>
      <c r="E12" s="124" t="s">
        <v>23</v>
      </c>
      <c r="F12" s="124"/>
      <c r="G12" s="81">
        <v>3</v>
      </c>
      <c r="H12" s="82">
        <v>1</v>
      </c>
      <c r="I12" s="124" t="s">
        <v>24</v>
      </c>
      <c r="J12" s="124"/>
      <c r="K12" s="81">
        <v>3</v>
      </c>
      <c r="L12" s="82">
        <v>2</v>
      </c>
      <c r="M12" s="124" t="s">
        <v>25</v>
      </c>
      <c r="N12" s="124"/>
      <c r="O12" s="81"/>
      <c r="P12" s="82"/>
      <c r="Q12" s="79" t="s">
        <v>26</v>
      </c>
      <c r="R12" s="80"/>
      <c r="S12" s="83">
        <f t="shared" si="0"/>
        <v>2</v>
      </c>
      <c r="T12" s="84">
        <f t="shared" si="1"/>
        <v>0</v>
      </c>
    </row>
    <row r="13" spans="1:20" ht="12.75">
      <c r="A13" s="105" t="s">
        <v>84</v>
      </c>
      <c r="B13" s="91" t="str">
        <f>IF(ISBLANK(B5),"",B5)</f>
        <v>Steinau/Freese</v>
      </c>
      <c r="C13" s="87" t="s">
        <v>22</v>
      </c>
      <c r="D13" s="88">
        <f>IF(ISBLANK(B7),"",B7)</f>
      </c>
      <c r="E13" s="125" t="s">
        <v>23</v>
      </c>
      <c r="F13" s="125"/>
      <c r="G13" s="89"/>
      <c r="H13" s="90"/>
      <c r="I13" s="125" t="s">
        <v>24</v>
      </c>
      <c r="J13" s="125"/>
      <c r="K13" s="89"/>
      <c r="L13" s="90"/>
      <c r="M13" s="125" t="s">
        <v>25</v>
      </c>
      <c r="N13" s="125"/>
      <c r="O13" s="89"/>
      <c r="P13" s="90"/>
      <c r="Q13" s="91" t="s">
        <v>26</v>
      </c>
      <c r="R13" s="88"/>
      <c r="S13" s="92">
        <f t="shared" si="0"/>
      </c>
      <c r="T13" s="93">
        <f t="shared" si="1"/>
      </c>
    </row>
    <row r="14" spans="1:20" ht="12.75">
      <c r="A14" s="106" t="s">
        <v>33</v>
      </c>
      <c r="B14" s="100" t="str">
        <f>IF(ISBLANK(B2),"",B2)</f>
        <v>Golinski/Schlüter</v>
      </c>
      <c r="C14" s="96" t="s">
        <v>22</v>
      </c>
      <c r="D14" s="97" t="str">
        <f>IF(ISBLANK(B3),"",B3)</f>
        <v>Loebert/Fischer</v>
      </c>
      <c r="E14" s="126" t="s">
        <v>23</v>
      </c>
      <c r="F14" s="126"/>
      <c r="G14" s="98">
        <v>1</v>
      </c>
      <c r="H14" s="99">
        <v>3</v>
      </c>
      <c r="I14" s="126" t="s">
        <v>24</v>
      </c>
      <c r="J14" s="126"/>
      <c r="K14" s="98">
        <v>3</v>
      </c>
      <c r="L14" s="99">
        <v>1</v>
      </c>
      <c r="M14" s="126" t="s">
        <v>25</v>
      </c>
      <c r="N14" s="126"/>
      <c r="O14" s="98">
        <v>3</v>
      </c>
      <c r="P14" s="99">
        <v>0</v>
      </c>
      <c r="Q14" s="100" t="s">
        <v>26</v>
      </c>
      <c r="R14" s="97"/>
      <c r="S14" s="101">
        <f t="shared" si="0"/>
        <v>2</v>
      </c>
      <c r="T14" s="102">
        <f t="shared" si="1"/>
        <v>1</v>
      </c>
    </row>
    <row r="15" spans="1:20" ht="12.75">
      <c r="A15" s="103" t="s">
        <v>85</v>
      </c>
      <c r="B15" s="79" t="str">
        <f>IF(ISBLANK(B3),"",B3)</f>
        <v>Loebert/Fischer</v>
      </c>
      <c r="C15" s="104" t="s">
        <v>22</v>
      </c>
      <c r="D15" s="80">
        <f>IF(ISBLANK(B7),"",B7)</f>
      </c>
      <c r="E15" s="124" t="s">
        <v>23</v>
      </c>
      <c r="F15" s="124"/>
      <c r="G15" s="81"/>
      <c r="H15" s="82"/>
      <c r="I15" s="124" t="s">
        <v>24</v>
      </c>
      <c r="J15" s="124"/>
      <c r="K15" s="81"/>
      <c r="L15" s="82"/>
      <c r="M15" s="124" t="s">
        <v>25</v>
      </c>
      <c r="N15" s="124"/>
      <c r="O15" s="81"/>
      <c r="P15" s="82"/>
      <c r="Q15" s="79" t="s">
        <v>26</v>
      </c>
      <c r="R15" s="80"/>
      <c r="S15" s="83">
        <f t="shared" si="0"/>
      </c>
      <c r="T15" s="84">
        <f t="shared" si="1"/>
      </c>
    </row>
    <row r="16" spans="1:20" ht="12.75">
      <c r="A16" s="105" t="s">
        <v>35</v>
      </c>
      <c r="B16" s="91" t="str">
        <f>IF(ISBLANK(B4),"",B4)</f>
        <v>Rohde/Mehlhorn</v>
      </c>
      <c r="C16" s="87" t="s">
        <v>22</v>
      </c>
      <c r="D16" s="88" t="str">
        <f>IF(ISBLANK(B2),"",B2)</f>
        <v>Golinski/Schlüter</v>
      </c>
      <c r="E16" s="125" t="s">
        <v>23</v>
      </c>
      <c r="F16" s="125"/>
      <c r="G16" s="89">
        <v>3</v>
      </c>
      <c r="H16" s="90">
        <v>1</v>
      </c>
      <c r="I16" s="125" t="s">
        <v>24</v>
      </c>
      <c r="J16" s="125"/>
      <c r="K16" s="89">
        <v>0</v>
      </c>
      <c r="L16" s="90">
        <v>3</v>
      </c>
      <c r="M16" s="125" t="s">
        <v>25</v>
      </c>
      <c r="N16" s="125"/>
      <c r="O16" s="89">
        <v>2</v>
      </c>
      <c r="P16" s="90">
        <v>3</v>
      </c>
      <c r="Q16" s="91" t="s">
        <v>26</v>
      </c>
      <c r="R16" s="88"/>
      <c r="S16" s="92">
        <f t="shared" si="0"/>
        <v>1</v>
      </c>
      <c r="T16" s="93">
        <f t="shared" si="1"/>
        <v>2</v>
      </c>
    </row>
    <row r="17" spans="1:20" ht="12.75">
      <c r="A17" s="106" t="s">
        <v>86</v>
      </c>
      <c r="B17" s="100" t="str">
        <f>IF(ISBLANK(B6),"",B6)</f>
        <v>Flachsenberger / Caspers</v>
      </c>
      <c r="C17" s="96" t="s">
        <v>22</v>
      </c>
      <c r="D17" s="97" t="str">
        <f>IF(ISBLANK(B5),"",B5)</f>
        <v>Steinau/Freese</v>
      </c>
      <c r="E17" s="126" t="s">
        <v>23</v>
      </c>
      <c r="F17" s="126"/>
      <c r="G17" s="98">
        <v>3</v>
      </c>
      <c r="H17" s="99">
        <v>2</v>
      </c>
      <c r="I17" s="126" t="s">
        <v>24</v>
      </c>
      <c r="J17" s="126"/>
      <c r="K17" s="98">
        <v>3</v>
      </c>
      <c r="L17" s="99">
        <v>2</v>
      </c>
      <c r="M17" s="126" t="s">
        <v>25</v>
      </c>
      <c r="N17" s="126"/>
      <c r="O17" s="98"/>
      <c r="P17" s="99"/>
      <c r="Q17" s="100" t="s">
        <v>26</v>
      </c>
      <c r="R17" s="97"/>
      <c r="S17" s="101">
        <f t="shared" si="0"/>
        <v>2</v>
      </c>
      <c r="T17" s="102">
        <f t="shared" si="1"/>
        <v>0</v>
      </c>
    </row>
    <row r="18" spans="1:20" ht="12.75">
      <c r="A18" s="103" t="s">
        <v>37</v>
      </c>
      <c r="B18" s="79" t="str">
        <f>IF(ISBLANK(B6),"",B6)</f>
        <v>Flachsenberger / Caspers</v>
      </c>
      <c r="C18" s="104" t="s">
        <v>22</v>
      </c>
      <c r="D18" s="80">
        <f>IF(ISBLANK(B7),"",B7)</f>
      </c>
      <c r="E18" s="124" t="s">
        <v>23</v>
      </c>
      <c r="F18" s="124"/>
      <c r="G18" s="81"/>
      <c r="H18" s="82"/>
      <c r="I18" s="124" t="s">
        <v>24</v>
      </c>
      <c r="J18" s="124"/>
      <c r="K18" s="81"/>
      <c r="L18" s="82"/>
      <c r="M18" s="124" t="s">
        <v>25</v>
      </c>
      <c r="N18" s="124"/>
      <c r="O18" s="81"/>
      <c r="P18" s="82"/>
      <c r="Q18" s="79" t="s">
        <v>26</v>
      </c>
      <c r="R18" s="80"/>
      <c r="S18" s="83">
        <f t="shared" si="0"/>
      </c>
      <c r="T18" s="84">
        <f t="shared" si="1"/>
      </c>
    </row>
    <row r="19" spans="1:20" ht="12.75">
      <c r="A19" s="105" t="s">
        <v>41</v>
      </c>
      <c r="B19" s="91" t="str">
        <f>IF(ISBLANK(B3),"",B3)</f>
        <v>Loebert/Fischer</v>
      </c>
      <c r="C19" s="87" t="s">
        <v>22</v>
      </c>
      <c r="D19" s="88" t="str">
        <f>IF(ISBLANK(B4),"",B4)</f>
        <v>Rohde/Mehlhorn</v>
      </c>
      <c r="E19" s="125" t="s">
        <v>23</v>
      </c>
      <c r="F19" s="125"/>
      <c r="G19" s="89">
        <v>3</v>
      </c>
      <c r="H19" s="90">
        <v>2</v>
      </c>
      <c r="I19" s="125" t="s">
        <v>24</v>
      </c>
      <c r="J19" s="125"/>
      <c r="K19" s="89">
        <v>1</v>
      </c>
      <c r="L19" s="90">
        <v>3</v>
      </c>
      <c r="M19" s="125" t="s">
        <v>25</v>
      </c>
      <c r="N19" s="125"/>
      <c r="O19" s="89">
        <v>1</v>
      </c>
      <c r="P19" s="90">
        <v>3</v>
      </c>
      <c r="Q19" s="91" t="s">
        <v>26</v>
      </c>
      <c r="R19" s="88"/>
      <c r="S19" s="92">
        <f t="shared" si="0"/>
        <v>1</v>
      </c>
      <c r="T19" s="93">
        <f t="shared" si="1"/>
        <v>2</v>
      </c>
    </row>
    <row r="20" spans="1:20" ht="12.75">
      <c r="A20" s="106" t="s">
        <v>40</v>
      </c>
      <c r="B20" s="100" t="str">
        <f>IF(ISBLANK(B2),"",B2)</f>
        <v>Golinski/Schlüter</v>
      </c>
      <c r="C20" s="96" t="s">
        <v>22</v>
      </c>
      <c r="D20" s="97" t="str">
        <f>IF(ISBLANK(B5),"",B5)</f>
        <v>Steinau/Freese</v>
      </c>
      <c r="E20" s="126" t="s">
        <v>23</v>
      </c>
      <c r="F20" s="126"/>
      <c r="G20" s="98">
        <v>3</v>
      </c>
      <c r="H20" s="99">
        <v>0</v>
      </c>
      <c r="I20" s="126" t="s">
        <v>24</v>
      </c>
      <c r="J20" s="126"/>
      <c r="K20" s="98">
        <v>3</v>
      </c>
      <c r="L20" s="99">
        <v>0</v>
      </c>
      <c r="M20" s="126" t="s">
        <v>25</v>
      </c>
      <c r="N20" s="126"/>
      <c r="O20" s="98"/>
      <c r="P20" s="99"/>
      <c r="Q20" s="100" t="s">
        <v>26</v>
      </c>
      <c r="R20" s="97"/>
      <c r="S20" s="101">
        <f t="shared" si="0"/>
        <v>2</v>
      </c>
      <c r="T20" s="102">
        <f t="shared" si="1"/>
        <v>0</v>
      </c>
    </row>
    <row r="21" spans="1:20" ht="12.75">
      <c r="A21" s="103" t="s">
        <v>87</v>
      </c>
      <c r="B21" s="79" t="str">
        <f>IF(ISBLANK(B2),"",B2)</f>
        <v>Golinski/Schlüter</v>
      </c>
      <c r="C21" s="104" t="s">
        <v>22</v>
      </c>
      <c r="D21" s="80" t="str">
        <f>IF(ISBLANK(B6),"",B6)</f>
        <v>Flachsenberger / Caspers</v>
      </c>
      <c r="E21" s="124" t="s">
        <v>23</v>
      </c>
      <c r="F21" s="124"/>
      <c r="G21" s="81">
        <v>3</v>
      </c>
      <c r="H21" s="82">
        <v>0</v>
      </c>
      <c r="I21" s="124" t="s">
        <v>24</v>
      </c>
      <c r="J21" s="124"/>
      <c r="K21" s="81">
        <v>3</v>
      </c>
      <c r="L21" s="82">
        <v>0</v>
      </c>
      <c r="M21" s="124" t="s">
        <v>25</v>
      </c>
      <c r="N21" s="124"/>
      <c r="O21" s="81"/>
      <c r="P21" s="82"/>
      <c r="Q21" s="79" t="s">
        <v>26</v>
      </c>
      <c r="R21" s="80"/>
      <c r="S21" s="83">
        <f t="shared" si="0"/>
        <v>2</v>
      </c>
      <c r="T21" s="84">
        <f t="shared" si="1"/>
        <v>0</v>
      </c>
    </row>
    <row r="22" spans="1:20" ht="12.75">
      <c r="A22" s="105" t="s">
        <v>28</v>
      </c>
      <c r="B22" s="91" t="str">
        <f>IF(ISBLANK(B4),"",B4)</f>
        <v>Rohde/Mehlhorn</v>
      </c>
      <c r="C22" s="87" t="s">
        <v>22</v>
      </c>
      <c r="D22" s="88">
        <f>IF(ISBLANK(B7),"",B7)</f>
      </c>
      <c r="E22" s="125" t="s">
        <v>23</v>
      </c>
      <c r="F22" s="125"/>
      <c r="G22" s="89"/>
      <c r="H22" s="90"/>
      <c r="I22" s="125" t="s">
        <v>24</v>
      </c>
      <c r="J22" s="125"/>
      <c r="K22" s="89"/>
      <c r="L22" s="90"/>
      <c r="M22" s="125" t="s">
        <v>25</v>
      </c>
      <c r="N22" s="125"/>
      <c r="O22" s="89"/>
      <c r="P22" s="90"/>
      <c r="Q22" s="91" t="s">
        <v>26</v>
      </c>
      <c r="R22" s="88"/>
      <c r="S22" s="92">
        <f t="shared" si="0"/>
      </c>
      <c r="T22" s="93">
        <f t="shared" si="1"/>
      </c>
    </row>
    <row r="23" spans="1:20" ht="12.75">
      <c r="A23" s="106" t="s">
        <v>43</v>
      </c>
      <c r="B23" s="100" t="str">
        <f>IF(ISBLANK(B5),"",B5)</f>
        <v>Steinau/Freese</v>
      </c>
      <c r="C23" s="96" t="s">
        <v>22</v>
      </c>
      <c r="D23" s="97" t="str">
        <f>IF(ISBLANK(B3),"",B3)</f>
        <v>Loebert/Fischer</v>
      </c>
      <c r="E23" s="126" t="s">
        <v>23</v>
      </c>
      <c r="F23" s="126"/>
      <c r="G23" s="98">
        <v>0</v>
      </c>
      <c r="H23" s="99">
        <v>3</v>
      </c>
      <c r="I23" s="126" t="s">
        <v>24</v>
      </c>
      <c r="J23" s="126"/>
      <c r="K23" s="98">
        <v>3</v>
      </c>
      <c r="L23" s="99">
        <v>2</v>
      </c>
      <c r="M23" s="126" t="s">
        <v>25</v>
      </c>
      <c r="N23" s="126"/>
      <c r="O23" s="98">
        <v>0</v>
      </c>
      <c r="P23" s="99">
        <v>3</v>
      </c>
      <c r="Q23" s="100" t="s">
        <v>26</v>
      </c>
      <c r="R23" s="97"/>
      <c r="S23" s="101">
        <f t="shared" si="0"/>
        <v>1</v>
      </c>
      <c r="T23" s="102">
        <f t="shared" si="1"/>
        <v>2</v>
      </c>
    </row>
    <row r="24" ht="12.75">
      <c r="A24" s="66"/>
    </row>
    <row r="25" ht="12.75">
      <c r="A25" s="66"/>
    </row>
    <row r="26" ht="12.75">
      <c r="A26" s="66"/>
    </row>
    <row r="27" ht="12.75">
      <c r="A27" s="66"/>
    </row>
    <row r="28" ht="12.75">
      <c r="A28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  <row r="39" ht="12.75">
      <c r="A39" s="66"/>
    </row>
    <row r="40" ht="12.75">
      <c r="A40" s="66"/>
    </row>
    <row r="41" ht="12.75">
      <c r="A41" s="66"/>
    </row>
    <row r="42" ht="12.75">
      <c r="A42" s="66"/>
    </row>
    <row r="43" ht="12.75">
      <c r="A43" s="66"/>
    </row>
    <row r="44" ht="12.75">
      <c r="A44" s="66"/>
    </row>
    <row r="45" ht="12.75">
      <c r="A45" s="66"/>
    </row>
    <row r="46" ht="12.75">
      <c r="A46" s="66"/>
    </row>
    <row r="47" ht="12.75">
      <c r="A47" s="66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3" sqref="D3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88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89</v>
      </c>
      <c r="C2" s="68"/>
      <c r="D2" s="69" t="s">
        <v>90</v>
      </c>
      <c r="E2" s="116"/>
      <c r="F2" s="116"/>
      <c r="G2" s="4">
        <f>T11</f>
        <v>2</v>
      </c>
      <c r="H2" s="5">
        <f>S11</f>
        <v>0</v>
      </c>
      <c r="I2" s="6">
        <f>S9</f>
        <v>1</v>
      </c>
      <c r="J2" s="7">
        <f>T9</f>
        <v>2</v>
      </c>
      <c r="K2" s="6">
        <f>S7</f>
        <v>2</v>
      </c>
      <c r="L2" s="7">
        <f>T7</f>
        <v>1</v>
      </c>
      <c r="M2" s="9">
        <f>IF(ISBLANK(B2),"",SUM(G7,K7,O7,G9,K9,O9,H11,L11,P11))</f>
        <v>17</v>
      </c>
      <c r="N2" s="10">
        <f>IF(ISBLANK(B2),"",SUM(H7,L7,P7,H9,L9,P9,G11,K11,O11))</f>
        <v>11</v>
      </c>
      <c r="O2" s="9">
        <f>IF(ISBLANK(B2),"",SUM(G2,I2,K2))</f>
        <v>5</v>
      </c>
      <c r="P2" s="10">
        <f>IF(ISBLANK(B2),"",SUM(H2,J2,L2))</f>
        <v>3</v>
      </c>
      <c r="Q2" s="9">
        <f>IF(ISBLANK(B2),"",IF(G2=2,1,0)+IF(I2=2,1,0)+IF(K2=2,1,0))</f>
        <v>2</v>
      </c>
      <c r="R2" s="10">
        <f>IF(ISBLANK(B2),"",IF(H2=2,1,0)+IF(J2=2,1,0)+IF(L2=2,1,0))</f>
        <v>1</v>
      </c>
      <c r="S2" s="117">
        <v>2</v>
      </c>
      <c r="T2" s="117"/>
    </row>
    <row r="3" spans="1:20" ht="33" customHeight="1">
      <c r="A3" s="11">
        <v>2</v>
      </c>
      <c r="B3" s="67" t="s">
        <v>91</v>
      </c>
      <c r="C3" s="70"/>
      <c r="D3" s="71" t="s">
        <v>92</v>
      </c>
      <c r="E3" s="9">
        <f>S11</f>
        <v>0</v>
      </c>
      <c r="F3" s="10">
        <f>T11</f>
        <v>2</v>
      </c>
      <c r="G3" s="116"/>
      <c r="H3" s="116"/>
      <c r="I3" s="13">
        <f>S8</f>
        <v>0</v>
      </c>
      <c r="J3" s="14">
        <f>T8</f>
        <v>2</v>
      </c>
      <c r="K3" s="15">
        <f>T10</f>
        <v>0</v>
      </c>
      <c r="L3" s="16">
        <f>S10</f>
        <v>2</v>
      </c>
      <c r="M3" s="19">
        <f>IF(ISBLANK(B3),"",SUM(G8,K8,O8,H10,L10,P10,G11,K11,O11))</f>
        <v>4</v>
      </c>
      <c r="N3" s="20">
        <f>IF(ISBLANK(B3),"",SUM(H8,L8,P8,G10,K10,O10,H11,L11,P11))</f>
        <v>18</v>
      </c>
      <c r="O3" s="19">
        <f>IF(ISBLANK(B3),"",SUM(E3,I3,K3))</f>
        <v>0</v>
      </c>
      <c r="P3" s="20">
        <f>IF(ISBLANK(B3),"",SUM(F3,J3,L3))</f>
        <v>6</v>
      </c>
      <c r="Q3" s="19">
        <f>IF(ISBLANK(B3),"",IF(E3=2,1,0)+IF(I3=2,1,0)+IF(K3=2,1,0))</f>
        <v>0</v>
      </c>
      <c r="R3" s="20">
        <f>IF(ISBLANK(B3),"",IF(F3=2,1,0)+IF(J3=2,1,0)+IF(L3=2,1,0))</f>
        <v>3</v>
      </c>
      <c r="S3" s="118">
        <v>4</v>
      </c>
      <c r="T3" s="118"/>
    </row>
    <row r="4" spans="1:20" ht="33" customHeight="1">
      <c r="A4" s="11">
        <v>3</v>
      </c>
      <c r="B4" s="67" t="s">
        <v>93</v>
      </c>
      <c r="C4" s="70"/>
      <c r="D4" s="71" t="s">
        <v>94</v>
      </c>
      <c r="E4" s="19">
        <f>T9</f>
        <v>2</v>
      </c>
      <c r="F4" s="21">
        <f>S9</f>
        <v>1</v>
      </c>
      <c r="G4" s="22">
        <f>T8</f>
        <v>2</v>
      </c>
      <c r="H4" s="23">
        <f>S8</f>
        <v>0</v>
      </c>
      <c r="I4" s="116"/>
      <c r="J4" s="116"/>
      <c r="K4" s="13">
        <f>S12</f>
        <v>2</v>
      </c>
      <c r="L4" s="14">
        <f>T12</f>
        <v>0</v>
      </c>
      <c r="M4" s="19">
        <f>IF(ISBLANK(B4),"",SUM(H8,L8,P8,H9,L9,P9,G12,K12,O12))</f>
        <v>18</v>
      </c>
      <c r="N4" s="20">
        <f>IF(ISBLANK(B4),"",SUM(G8,K8,O8,G9,K9,O9,H12,L12,P12))</f>
        <v>9</v>
      </c>
      <c r="O4" s="19">
        <f>IF(ISBLANK(B4),"",SUM(G4,E4,K4))</f>
        <v>6</v>
      </c>
      <c r="P4" s="20">
        <f>IF(ISBLANK(B4),"",SUM(H4,F4,L4))</f>
        <v>1</v>
      </c>
      <c r="Q4" s="19">
        <f>IF(ISBLANK(B4),"",IF(G4=2,1,0)+IF(E4=2,1,0)+IF(K4=2,1,0))</f>
        <v>3</v>
      </c>
      <c r="R4" s="20">
        <f>IF(ISBLANK(B4),"",IF(H4=2,1,0)+IF(F4=2,1,0)+IF(L4=2,1,0))</f>
        <v>0</v>
      </c>
      <c r="S4" s="118">
        <v>1</v>
      </c>
      <c r="T4" s="118"/>
    </row>
    <row r="5" spans="1:20" ht="33" customHeight="1">
      <c r="A5" s="11">
        <v>4</v>
      </c>
      <c r="B5" s="67" t="s">
        <v>95</v>
      </c>
      <c r="C5" s="70"/>
      <c r="D5" s="71" t="s">
        <v>96</v>
      </c>
      <c r="E5" s="19">
        <f>T7</f>
        <v>1</v>
      </c>
      <c r="F5" s="21">
        <f>S7</f>
        <v>2</v>
      </c>
      <c r="G5" s="24">
        <f>S10</f>
        <v>2</v>
      </c>
      <c r="H5" s="21">
        <f>T10</f>
        <v>0</v>
      </c>
      <c r="I5" s="25">
        <f>T12</f>
        <v>0</v>
      </c>
      <c r="J5" s="23">
        <f>S12</f>
        <v>2</v>
      </c>
      <c r="K5" s="116"/>
      <c r="L5" s="116"/>
      <c r="M5" s="19">
        <f>IF(ISBLANK(B5),"",SUM(H7,L7,P7,G10,K10,O10,H12,L12,P12))</f>
        <v>14</v>
      </c>
      <c r="N5" s="20">
        <f>IF(ISBLANK(B5),"",SUM(G7,K7,O7,H10,L10,P10,G12,K12,O12))</f>
        <v>15</v>
      </c>
      <c r="O5" s="19">
        <f>IF(ISBLANK(B5),"",SUM(E5,I5,G5))</f>
        <v>3</v>
      </c>
      <c r="P5" s="20">
        <f>IF(ISBLANK(B5),"",SUM(F5,J5,H5))</f>
        <v>4</v>
      </c>
      <c r="Q5" s="19">
        <f>IF(ISBLANK(B5),"",IF(E5=2,1,0)+IF(I5=2,1,0)+IF(G5=2,1,0))</f>
        <v>1</v>
      </c>
      <c r="R5" s="20">
        <f>IF(ISBLANK(B5),"",IF(F5=2,1,0)+IF(J5=2,1,0)+IF(H5=2,1,0))</f>
        <v>2</v>
      </c>
      <c r="S5" s="118">
        <v>3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Blazek/Buih</v>
      </c>
      <c r="C7" s="38" t="s">
        <v>22</v>
      </c>
      <c r="D7" s="39" t="str">
        <f>IF(ISBLANK(B5),"",B5)</f>
        <v>Freese/Bruns/Pytlak</v>
      </c>
      <c r="E7" s="121" t="s">
        <v>23</v>
      </c>
      <c r="F7" s="121"/>
      <c r="G7" s="40">
        <v>3</v>
      </c>
      <c r="H7" s="41">
        <v>1</v>
      </c>
      <c r="I7" s="121" t="s">
        <v>24</v>
      </c>
      <c r="J7" s="121"/>
      <c r="K7" s="40">
        <v>0</v>
      </c>
      <c r="L7" s="39">
        <v>3</v>
      </c>
      <c r="M7" s="121" t="s">
        <v>25</v>
      </c>
      <c r="N7" s="121"/>
      <c r="O7" s="40">
        <v>3</v>
      </c>
      <c r="P7" s="41">
        <v>1</v>
      </c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1</v>
      </c>
    </row>
    <row r="8" spans="1:20" ht="12.75">
      <c r="A8" s="53" t="s">
        <v>41</v>
      </c>
      <c r="B8" s="54" t="str">
        <f>IF(ISBLANK(B3),"",B3)</f>
        <v>Lüdtke/Amelsberg</v>
      </c>
      <c r="C8" s="55" t="s">
        <v>22</v>
      </c>
      <c r="D8" s="56" t="str">
        <f>IF(ISBLANK(B4),"",B4)</f>
        <v>Schlüter/Müller</v>
      </c>
      <c r="E8" s="123" t="s">
        <v>23</v>
      </c>
      <c r="F8" s="123"/>
      <c r="G8" s="57">
        <v>1</v>
      </c>
      <c r="H8" s="58">
        <v>3</v>
      </c>
      <c r="I8" s="123" t="s">
        <v>24</v>
      </c>
      <c r="J8" s="123"/>
      <c r="K8" s="57">
        <v>0</v>
      </c>
      <c r="L8" s="56">
        <v>3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0</v>
      </c>
      <c r="T8" s="61">
        <f t="shared" si="1"/>
        <v>2</v>
      </c>
    </row>
    <row r="9" spans="1:20" ht="12.75">
      <c r="A9" s="62" t="s">
        <v>63</v>
      </c>
      <c r="B9" s="38" t="str">
        <f>IF(ISBLANK(B2),"",B2)</f>
        <v>Blazek/Buih</v>
      </c>
      <c r="C9" s="63" t="s">
        <v>22</v>
      </c>
      <c r="D9" s="39" t="str">
        <f>IF(ISBLANK(B4),"",B4)</f>
        <v>Schlüter/Müller</v>
      </c>
      <c r="E9" s="121" t="s">
        <v>23</v>
      </c>
      <c r="F9" s="121"/>
      <c r="G9" s="40">
        <v>0</v>
      </c>
      <c r="H9" s="41">
        <v>3</v>
      </c>
      <c r="I9" s="121" t="s">
        <v>24</v>
      </c>
      <c r="J9" s="121"/>
      <c r="K9" s="40">
        <v>3</v>
      </c>
      <c r="L9" s="39">
        <v>0</v>
      </c>
      <c r="M9" s="121" t="s">
        <v>25</v>
      </c>
      <c r="N9" s="121"/>
      <c r="O9" s="40">
        <v>2</v>
      </c>
      <c r="P9" s="41">
        <v>3</v>
      </c>
      <c r="Q9" s="38" t="s">
        <v>26</v>
      </c>
      <c r="R9" s="39"/>
      <c r="S9" s="42">
        <f t="shared" si="0"/>
        <v>1</v>
      </c>
      <c r="T9" s="43">
        <f t="shared" si="1"/>
        <v>2</v>
      </c>
    </row>
    <row r="10" spans="1:20" ht="12.75">
      <c r="A10" s="65" t="s">
        <v>43</v>
      </c>
      <c r="B10" s="59" t="str">
        <f>IF(ISBLANK(B5),"",B5)</f>
        <v>Freese/Bruns/Pytlak</v>
      </c>
      <c r="C10" s="55" t="s">
        <v>22</v>
      </c>
      <c r="D10" s="56" t="str">
        <f>IF(ISBLANK(B3),"",B3)</f>
        <v>Lüdtke/Amelsberg</v>
      </c>
      <c r="E10" s="123" t="s">
        <v>23</v>
      </c>
      <c r="F10" s="123"/>
      <c r="G10" s="57">
        <v>3</v>
      </c>
      <c r="H10" s="58">
        <v>2</v>
      </c>
      <c r="I10" s="123" t="s">
        <v>24</v>
      </c>
      <c r="J10" s="123"/>
      <c r="K10" s="57">
        <v>3</v>
      </c>
      <c r="L10" s="56">
        <v>1</v>
      </c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  <v>2</v>
      </c>
      <c r="T10" s="61">
        <f t="shared" si="1"/>
        <v>0</v>
      </c>
    </row>
    <row r="11" spans="1:20" ht="12.75">
      <c r="A11" s="62" t="s">
        <v>64</v>
      </c>
      <c r="B11" s="38" t="str">
        <f>IF(ISBLANK(B3),"",B3)</f>
        <v>Lüdtke/Amelsberg</v>
      </c>
      <c r="C11" s="63" t="s">
        <v>22</v>
      </c>
      <c r="D11" s="39" t="str">
        <f>IF(ISBLANK(B2),"",B2)</f>
        <v>Blazek/Buih</v>
      </c>
      <c r="E11" s="121" t="s">
        <v>23</v>
      </c>
      <c r="F11" s="121"/>
      <c r="G11" s="40">
        <v>0</v>
      </c>
      <c r="H11" s="41">
        <v>3</v>
      </c>
      <c r="I11" s="121" t="s">
        <v>24</v>
      </c>
      <c r="J11" s="121"/>
      <c r="K11" s="40">
        <v>0</v>
      </c>
      <c r="L11" s="39">
        <v>3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0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Schlüter/Müller</v>
      </c>
      <c r="C12" s="55" t="s">
        <v>22</v>
      </c>
      <c r="D12" s="56" t="str">
        <f>IF(ISBLANK(B5),"",B5)</f>
        <v>Freese/Bruns/Pytlak</v>
      </c>
      <c r="E12" s="123" t="s">
        <v>23</v>
      </c>
      <c r="F12" s="123"/>
      <c r="G12" s="57">
        <v>3</v>
      </c>
      <c r="H12" s="58">
        <v>2</v>
      </c>
      <c r="I12" s="123" t="s">
        <v>24</v>
      </c>
      <c r="J12" s="123"/>
      <c r="K12" s="57">
        <v>3</v>
      </c>
      <c r="L12" s="56">
        <v>1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2</v>
      </c>
      <c r="T12" s="61">
        <f t="shared" si="1"/>
        <v>0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7"/>
  <sheetViews>
    <sheetView workbookViewId="0" topLeftCell="A1">
      <selection activeCell="D6" sqref="D6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6" width="3.7109375" style="0" customWidth="1"/>
    <col min="17" max="17" width="5.421875" style="0" customWidth="1"/>
    <col min="18" max="18" width="4.574218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4" ht="32.25" customHeight="1">
      <c r="A1" s="111" t="s">
        <v>97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3">
        <v>5</v>
      </c>
      <c r="N1" s="113"/>
      <c r="O1" s="113">
        <v>6</v>
      </c>
      <c r="P1" s="113"/>
      <c r="Q1" s="115" t="s">
        <v>1</v>
      </c>
      <c r="R1" s="115"/>
      <c r="S1" s="115" t="s">
        <v>2</v>
      </c>
      <c r="T1" s="115"/>
      <c r="U1" s="115" t="s">
        <v>3</v>
      </c>
      <c r="V1" s="115"/>
      <c r="W1" s="115" t="s">
        <v>4</v>
      </c>
      <c r="X1" s="115"/>
    </row>
    <row r="2" spans="1:24" ht="33" customHeight="1">
      <c r="A2" s="1">
        <v>1</v>
      </c>
      <c r="B2" s="67" t="s">
        <v>98</v>
      </c>
      <c r="C2" s="68"/>
      <c r="D2" s="69" t="s">
        <v>99</v>
      </c>
      <c r="E2" s="116"/>
      <c r="F2" s="116"/>
      <c r="G2" s="4">
        <f>S14</f>
        <v>2</v>
      </c>
      <c r="H2" s="5">
        <f>T14</f>
        <v>0</v>
      </c>
      <c r="I2" s="6">
        <f>T16</f>
        <v>2</v>
      </c>
      <c r="J2" s="7">
        <f>S16</f>
        <v>0</v>
      </c>
      <c r="K2" s="6">
        <f>S20</f>
        <v>2</v>
      </c>
      <c r="L2" s="7">
        <f>T20</f>
        <v>0</v>
      </c>
      <c r="M2" s="6">
        <f>S21</f>
        <v>2</v>
      </c>
      <c r="N2" s="7">
        <f>T21</f>
        <v>0</v>
      </c>
      <c r="O2" s="6">
        <f>S9</f>
      </c>
      <c r="P2" s="7">
        <f>T9</f>
      </c>
      <c r="Q2" s="9">
        <f>IF(ISBLANK(B2),"",SUM(G9,K9,O9,G14,K14,O14,H16,L16,P16,G20,K20,O20,G21,K21,O21))</f>
        <v>24</v>
      </c>
      <c r="R2" s="10">
        <f>IF(ISBLANK(B2),"",SUM(H9,L9,P9,H14,L14,P14,G16,K16,O16,H20,L20,P20,H21,L21,P21))</f>
        <v>10</v>
      </c>
      <c r="S2" s="9">
        <f>IF(ISBLANK(B2),"",SUM(G2,I2,K2,M2,O2))</f>
        <v>8</v>
      </c>
      <c r="T2" s="10">
        <f>IF(ISBLANK(B2),"",SUM(H2,J2,L2,N2,P2))</f>
        <v>0</v>
      </c>
      <c r="U2" s="9">
        <f>IF(ISBLANK(B2),"",IF(G2=2,1,0)+IF(I2=2,1,0)+IF(K2=2,1,0)+IF(M2=2,1,0)+IF(O2=2,1,0))</f>
        <v>4</v>
      </c>
      <c r="V2" s="10">
        <f>IF(ISBLANK(B2),"",IF(H2=2,1,0)+IF(J2=2,1,0)+IF(L2=2,1,0)+IF(N2=2,1,0)+IF(P2=2,1,0))</f>
        <v>0</v>
      </c>
      <c r="W2" s="117">
        <v>1</v>
      </c>
      <c r="X2" s="117"/>
    </row>
    <row r="3" spans="1:24" ht="33" customHeight="1">
      <c r="A3" s="11">
        <v>2</v>
      </c>
      <c r="B3" s="67" t="s">
        <v>100</v>
      </c>
      <c r="C3" s="70"/>
      <c r="D3" s="71" t="s">
        <v>101</v>
      </c>
      <c r="E3" s="9">
        <f>T14</f>
        <v>0</v>
      </c>
      <c r="F3" s="10">
        <f>S14</f>
        <v>2</v>
      </c>
      <c r="G3" s="116"/>
      <c r="H3" s="116"/>
      <c r="I3" s="13">
        <f>S19</f>
        <v>2</v>
      </c>
      <c r="J3" s="14">
        <f>T19</f>
        <v>0</v>
      </c>
      <c r="K3" s="15">
        <f>T23</f>
        <v>2</v>
      </c>
      <c r="L3" s="16">
        <f>S23</f>
        <v>0</v>
      </c>
      <c r="M3" s="15">
        <f>S10</f>
        <v>2</v>
      </c>
      <c r="N3" s="16">
        <f>T10</f>
        <v>0</v>
      </c>
      <c r="O3" s="15">
        <f>S15</f>
      </c>
      <c r="P3" s="16">
        <f>T15</f>
      </c>
      <c r="Q3" s="19">
        <f>IF(ISBLANK(B3),"",SUM(G10,K10,O10,H14,L14,P14,G15,K15,O15,G19,K19,O19,H23,L23,P23))</f>
        <v>21</v>
      </c>
      <c r="R3" s="20">
        <f>IF(ISBLANK(B3),"",SUM(H10,L10,P10,G14,K14,O14,H15,L15,P15,H19,L19,P19,G23,K23,O23))</f>
        <v>10</v>
      </c>
      <c r="S3" s="19">
        <f>IF(ISBLANK(B3),"",SUM(E3,I3,K3,M3,O3))</f>
        <v>6</v>
      </c>
      <c r="T3" s="20">
        <f>IF(ISBLANK(B3),"",SUM(F3,J3,L3,N3,P3))</f>
        <v>2</v>
      </c>
      <c r="U3" s="19">
        <f>IF(ISBLANK(B3),"",IF(E3=2,1,0)+IF(I3=2,1,0)+IF(K3=2,1,0)+IF(M3=2,1,0)+IF(O3=2,1,0))</f>
        <v>3</v>
      </c>
      <c r="V3" s="20">
        <f>IF(ISBLANK(B3),"",IF(F3=2,1,0)+IF(J3=2,1,0)+IF(L3=2,1,0)+IF(N3=2,1,0)+IF(P3=2,1,0))</f>
        <v>1</v>
      </c>
      <c r="W3" s="118">
        <v>2</v>
      </c>
      <c r="X3" s="118"/>
    </row>
    <row r="4" spans="1:24" ht="33" customHeight="1">
      <c r="A4" s="11">
        <v>3</v>
      </c>
      <c r="B4" s="67" t="s">
        <v>102</v>
      </c>
      <c r="C4" s="70"/>
      <c r="D4" s="71" t="s">
        <v>103</v>
      </c>
      <c r="E4" s="19">
        <f>S16</f>
        <v>0</v>
      </c>
      <c r="F4" s="21">
        <f>T16</f>
        <v>2</v>
      </c>
      <c r="G4" s="22">
        <f>T19</f>
        <v>0</v>
      </c>
      <c r="H4" s="23">
        <f>S19</f>
        <v>2</v>
      </c>
      <c r="I4" s="116"/>
      <c r="J4" s="116"/>
      <c r="K4" s="13">
        <f>S11</f>
        <v>2</v>
      </c>
      <c r="L4" s="14">
        <f>T11</f>
        <v>1</v>
      </c>
      <c r="M4" s="15">
        <f>S12</f>
        <v>2</v>
      </c>
      <c r="N4" s="16">
        <f>T12</f>
        <v>1</v>
      </c>
      <c r="O4" s="15">
        <f>S22</f>
      </c>
      <c r="P4" s="16">
        <f>T22</f>
      </c>
      <c r="Q4" s="19">
        <f>IF(ISBLANK(B4),"",SUM(G11,K11,O11,G12,K12,O12,G16,K16,O16,H19,L19,P19,G22,K22,O22))</f>
        <v>18</v>
      </c>
      <c r="R4" s="20">
        <f>IF(ISBLANK(B4),"",SUM(H11,L11,P11,H12,L12,P12,H16,L16,P16,G19,K19,O19,H22,L22,P22))</f>
        <v>19</v>
      </c>
      <c r="S4" s="19">
        <f>IF(ISBLANK(B4),"",SUM(G4,E4,K4,M4,O4))</f>
        <v>4</v>
      </c>
      <c r="T4" s="20">
        <f>IF(ISBLANK(B4),"",SUM(H4,F4,L4,N4,P4))</f>
        <v>6</v>
      </c>
      <c r="U4" s="19">
        <f>IF(ISBLANK(B4),"",IF(G4=2,1,0)+IF(E4=2,1,0)+IF(K4=2,1,0)+IF(M4=2,1,0)+IF(O4=2,1,0))</f>
        <v>2</v>
      </c>
      <c r="V4" s="20">
        <f>IF(ISBLANK(B4),"",IF(H4=2,1,0)+IF(F4=2,1,0)+IF(L4=2,1,0)+IF(N4=2,1,0)+IF(P4=2,1,0))</f>
        <v>2</v>
      </c>
      <c r="W4" s="118">
        <v>3</v>
      </c>
      <c r="X4" s="118"/>
    </row>
    <row r="5" spans="1:24" ht="33" customHeight="1">
      <c r="A5" s="11">
        <v>4</v>
      </c>
      <c r="B5" s="67" t="s">
        <v>104</v>
      </c>
      <c r="C5" s="70"/>
      <c r="D5" s="71" t="s">
        <v>105</v>
      </c>
      <c r="E5" s="19">
        <f>T20</f>
        <v>0</v>
      </c>
      <c r="F5" s="21">
        <f>S20</f>
        <v>2</v>
      </c>
      <c r="G5" s="24">
        <f>S23</f>
        <v>0</v>
      </c>
      <c r="H5" s="21">
        <f>T23</f>
        <v>2</v>
      </c>
      <c r="I5" s="25">
        <f>T11</f>
        <v>1</v>
      </c>
      <c r="J5" s="23">
        <f>S11</f>
        <v>2</v>
      </c>
      <c r="K5" s="116"/>
      <c r="L5" s="116"/>
      <c r="M5" s="13">
        <f>T17</f>
        <v>2</v>
      </c>
      <c r="N5" s="14">
        <f>S17</f>
        <v>1</v>
      </c>
      <c r="O5" s="15">
        <f>S13</f>
      </c>
      <c r="P5" s="16">
        <f>T13</f>
      </c>
      <c r="Q5" s="19">
        <f>IF(ISBLANK(B5),"",SUM(H11,L11,P11,G13,K13,O13,H17,L17,P17,H20,L20,P20,G23,K23,O23))</f>
        <v>11</v>
      </c>
      <c r="R5" s="20">
        <f>IF(ISBLANK(B5),"",SUM(G11,K11,O11,H13,L13,P13,G17,K17,O17,G20,K20,O20,H23,P23))</f>
        <v>20</v>
      </c>
      <c r="S5" s="19">
        <f>IF(ISBLANK(B5),"",SUM(E5,I5,G5,M5,O5))</f>
        <v>3</v>
      </c>
      <c r="T5" s="20">
        <f>IF(ISBLANK(B5),"",SUM(F5,J5,H5,N5,P5))</f>
        <v>7</v>
      </c>
      <c r="U5" s="19">
        <f>IF(ISBLANK(B5),"",IF(E5=2,1,0)+IF(I5=2,1,0)+IF(G5=2,1,0)+IF(M5=2,1,0)+IF(O5=2,1,0))</f>
        <v>1</v>
      </c>
      <c r="V5" s="20">
        <f>IF(ISBLANK(B5),"",IF(F5=2,1,0)+IF(J5=2,1,0)+IF(H5=2,1,0)+IF(N5=2,1,0)+IF(P5=2,1,0))</f>
        <v>3</v>
      </c>
      <c r="W5" s="118">
        <v>4</v>
      </c>
      <c r="X5" s="118"/>
    </row>
    <row r="6" spans="1:24" ht="33" customHeight="1">
      <c r="A6" s="11">
        <v>5</v>
      </c>
      <c r="B6" s="67" t="s">
        <v>106</v>
      </c>
      <c r="C6" s="70"/>
      <c r="D6" s="71" t="s">
        <v>107</v>
      </c>
      <c r="E6" s="19">
        <f>T21</f>
        <v>0</v>
      </c>
      <c r="F6" s="21">
        <f>S21</f>
        <v>2</v>
      </c>
      <c r="G6" s="24">
        <f>T10</f>
        <v>0</v>
      </c>
      <c r="H6" s="21">
        <f>S10</f>
        <v>2</v>
      </c>
      <c r="I6" s="24">
        <f>T12</f>
        <v>1</v>
      </c>
      <c r="J6" s="21">
        <f>S12</f>
        <v>2</v>
      </c>
      <c r="K6" s="25">
        <f>S17</f>
        <v>1</v>
      </c>
      <c r="L6" s="23">
        <f>T17</f>
        <v>2</v>
      </c>
      <c r="M6" s="116"/>
      <c r="N6" s="116"/>
      <c r="O6" s="13">
        <f>S18</f>
      </c>
      <c r="P6" s="14">
        <f>T18</f>
      </c>
      <c r="Q6" s="19">
        <f>IF(ISBLANK(B6),"",SUM(H10,L10,P10,H12,L12,P12,G17,K17,O17,G18,K18,O18,H21,L21,P21))</f>
        <v>13</v>
      </c>
      <c r="R6" s="20">
        <f>IF(ISBLANK(B6),"",SUM(G10,K10,O10,G12,K12,O12,H17,L17,P17,H18,L18,P18,G21,K21,O21))</f>
        <v>25</v>
      </c>
      <c r="S6" s="19">
        <f>IF(ISBLANK(B6),"",SUM(E6,G6,K6,I6,O6))</f>
        <v>2</v>
      </c>
      <c r="T6" s="20">
        <f>IF(ISBLANK(B6),"",SUM(F6,H6,L6,J6,P6))</f>
        <v>8</v>
      </c>
      <c r="U6" s="19">
        <f>IF(ISBLANK(B6),"",IF(E6=2,1,0)+IF(G6=2,1,0)+IF(K6=2,1,0)+IF(I6=2,1,0)+IF(O6=2,1,0))</f>
        <v>0</v>
      </c>
      <c r="V6" s="20">
        <f>IF(ISBLANK(B6),"",IF(F6=2,1,0)+IF(H6=2,1,0)+IF(L6=2,1,0)+IF(J6=2,1,0)+IF(P6=2,1,0))</f>
        <v>4</v>
      </c>
      <c r="W6" s="118">
        <v>5</v>
      </c>
      <c r="X6" s="118"/>
    </row>
    <row r="7" spans="1:24" ht="33" customHeight="1">
      <c r="A7" s="28">
        <v>6</v>
      </c>
      <c r="B7" s="73"/>
      <c r="C7" s="74"/>
      <c r="D7" s="107"/>
      <c r="E7" s="30">
        <f>T9</f>
      </c>
      <c r="F7" s="31">
        <f>S9</f>
      </c>
      <c r="G7" s="32">
        <f>T15</f>
      </c>
      <c r="H7" s="31">
        <f>S15</f>
      </c>
      <c r="I7" s="32">
        <f>T22</f>
      </c>
      <c r="J7" s="31">
        <f>S22</f>
      </c>
      <c r="K7" s="32">
        <f>T13</f>
      </c>
      <c r="L7" s="31">
        <f>S13</f>
      </c>
      <c r="M7" s="33">
        <f>T18</f>
      </c>
      <c r="N7" s="76">
        <f>S18</f>
      </c>
      <c r="O7" s="119"/>
      <c r="P7" s="119"/>
      <c r="Q7" s="30">
        <f>IF(ISBLANK(B7),"",SUM(H9,L9,P9,H13,L13,P13,H15,L15,P15,H18,L18,P18,H22,L22,P22))</f>
      </c>
      <c r="R7" s="35">
        <f>IF(ISBLANK(B7),"",SUM(G9,K9,O9,G13,K13,O13,G15,K15,O15,G18,K18,O18,G22,K22,O22))</f>
      </c>
      <c r="S7" s="30">
        <f>IF(ISBLANK(B7),"",SUM(E7,G7,I7,M7,K7))</f>
      </c>
      <c r="T7" s="35">
        <f>IF(ISBLANK(B7),"",SUM(F7,H7,J7,N7,L7))</f>
      </c>
      <c r="U7" s="30">
        <f>IF(ISBLANK(B7),"",IF(E7=2,1,0)+IF(G7=2,1,0)+IF(I7=2,1,0)+IF(M7=2,1,0)+IF(K7=2,1,0))</f>
      </c>
      <c r="V7" s="35">
        <f>IF(ISBLANK(B7),"",IF(F7=2,1,0)+IF(H7=2,1,0)+IF(J7=2,1,0)+IF(N7=2,1,0)+IF(L7=2,1,0))</f>
      </c>
      <c r="W7" s="120"/>
      <c r="X7" s="120"/>
    </row>
    <row r="9" spans="1:20" ht="12.75">
      <c r="A9" s="77" t="s">
        <v>47</v>
      </c>
      <c r="B9" s="78" t="str">
        <f>IF(ISBLANK(B2),"",B2)</f>
        <v>Blohm/Reusner</v>
      </c>
      <c r="C9" s="79" t="s">
        <v>22</v>
      </c>
      <c r="D9" s="80">
        <f>IF(ISBLANK(B7),"",B7)</f>
      </c>
      <c r="E9" s="124" t="s">
        <v>23</v>
      </c>
      <c r="F9" s="124"/>
      <c r="G9" s="81"/>
      <c r="H9" s="82"/>
      <c r="I9" s="124" t="s">
        <v>24</v>
      </c>
      <c r="J9" s="124"/>
      <c r="K9" s="81"/>
      <c r="L9" s="82"/>
      <c r="M9" s="124" t="s">
        <v>25</v>
      </c>
      <c r="N9" s="124"/>
      <c r="O9" s="81"/>
      <c r="P9" s="82"/>
      <c r="Q9" s="79" t="s">
        <v>26</v>
      </c>
      <c r="R9" s="80"/>
      <c r="S9" s="83">
        <f aca="true" t="shared" si="0" ref="S9:S23">IF(ISBLANK(G9),"",IF(G9&gt;H9,1,0)+IF(K9&gt;L9,1,0)+IF(O9&gt;P9,1,0))</f>
      </c>
      <c r="T9" s="84">
        <f aca="true" t="shared" si="1" ref="T9:T23">IF(ISBLANK(H9),"",IF(H9&gt;G9,1,0)+IF(L9&gt;K9,1,0)+IF(P9&gt;O9,1,0))</f>
      </c>
    </row>
    <row r="10" spans="1:20" ht="12.75">
      <c r="A10" s="85" t="s">
        <v>48</v>
      </c>
      <c r="B10" s="86" t="str">
        <f>IF(ISBLANK(B3),"",B3)</f>
        <v>Mast/Foitzik</v>
      </c>
      <c r="C10" s="87" t="s">
        <v>22</v>
      </c>
      <c r="D10" s="88" t="str">
        <f>IF(ISBLANK(B6),"",B6)</f>
        <v>Pfeiffer/Rothenhäuser, Britta</v>
      </c>
      <c r="E10" s="125" t="s">
        <v>23</v>
      </c>
      <c r="F10" s="125"/>
      <c r="G10" s="89">
        <v>3</v>
      </c>
      <c r="H10" s="90">
        <v>2</v>
      </c>
      <c r="I10" s="125" t="s">
        <v>24</v>
      </c>
      <c r="J10" s="125"/>
      <c r="K10" s="89">
        <v>3</v>
      </c>
      <c r="L10" s="90">
        <v>1</v>
      </c>
      <c r="M10" s="125" t="s">
        <v>25</v>
      </c>
      <c r="N10" s="125"/>
      <c r="O10" s="89"/>
      <c r="P10" s="90"/>
      <c r="Q10" s="91" t="s">
        <v>26</v>
      </c>
      <c r="R10" s="88"/>
      <c r="S10" s="92">
        <f t="shared" si="0"/>
        <v>2</v>
      </c>
      <c r="T10" s="93">
        <f t="shared" si="1"/>
        <v>0</v>
      </c>
    </row>
    <row r="11" spans="1:20" ht="12.75">
      <c r="A11" s="94" t="s">
        <v>49</v>
      </c>
      <c r="B11" s="95" t="str">
        <f>IF(ISBLANK(B4),"",B4)</f>
        <v>Helmers/Köhler</v>
      </c>
      <c r="C11" s="96" t="s">
        <v>22</v>
      </c>
      <c r="D11" s="97" t="str">
        <f>IF(ISBLANK(B5),"",B5)</f>
        <v>Palm/Rust</v>
      </c>
      <c r="E11" s="126" t="s">
        <v>23</v>
      </c>
      <c r="F11" s="126"/>
      <c r="G11" s="98">
        <v>1</v>
      </c>
      <c r="H11" s="99">
        <v>3</v>
      </c>
      <c r="I11" s="126" t="s">
        <v>24</v>
      </c>
      <c r="J11" s="126"/>
      <c r="K11" s="98">
        <v>3</v>
      </c>
      <c r="L11" s="99">
        <v>1</v>
      </c>
      <c r="M11" s="126" t="s">
        <v>25</v>
      </c>
      <c r="N11" s="126"/>
      <c r="O11" s="98">
        <v>3</v>
      </c>
      <c r="P11" s="99">
        <v>0</v>
      </c>
      <c r="Q11" s="100" t="s">
        <v>26</v>
      </c>
      <c r="R11" s="97"/>
      <c r="S11" s="101">
        <f t="shared" si="0"/>
        <v>2</v>
      </c>
      <c r="T11" s="102">
        <f t="shared" si="1"/>
        <v>1</v>
      </c>
    </row>
    <row r="12" spans="1:20" ht="12.75">
      <c r="A12" s="103" t="s">
        <v>83</v>
      </c>
      <c r="B12" s="79" t="str">
        <f>IF(ISBLANK(B4),"",B4)</f>
        <v>Helmers/Köhler</v>
      </c>
      <c r="C12" s="104" t="s">
        <v>22</v>
      </c>
      <c r="D12" s="80" t="str">
        <f>IF(ISBLANK(B6),"",B6)</f>
        <v>Pfeiffer/Rothenhäuser, Britta</v>
      </c>
      <c r="E12" s="124" t="s">
        <v>23</v>
      </c>
      <c r="F12" s="124"/>
      <c r="G12" s="81">
        <v>3</v>
      </c>
      <c r="H12" s="82">
        <v>0</v>
      </c>
      <c r="I12" s="124" t="s">
        <v>24</v>
      </c>
      <c r="J12" s="124"/>
      <c r="K12" s="81">
        <v>1</v>
      </c>
      <c r="L12" s="82">
        <v>3</v>
      </c>
      <c r="M12" s="124" t="s">
        <v>25</v>
      </c>
      <c r="N12" s="124"/>
      <c r="O12" s="81">
        <v>3</v>
      </c>
      <c r="P12" s="82">
        <v>0</v>
      </c>
      <c r="Q12" s="79" t="s">
        <v>26</v>
      </c>
      <c r="R12" s="80"/>
      <c r="S12" s="83">
        <f t="shared" si="0"/>
        <v>2</v>
      </c>
      <c r="T12" s="84">
        <f t="shared" si="1"/>
        <v>1</v>
      </c>
    </row>
    <row r="13" spans="1:20" ht="12.75">
      <c r="A13" s="105" t="s">
        <v>84</v>
      </c>
      <c r="B13" s="91" t="str">
        <f>IF(ISBLANK(B5),"",B5)</f>
        <v>Palm/Rust</v>
      </c>
      <c r="C13" s="87" t="s">
        <v>22</v>
      </c>
      <c r="D13" s="88">
        <f>IF(ISBLANK(B7),"",B7)</f>
      </c>
      <c r="E13" s="125" t="s">
        <v>23</v>
      </c>
      <c r="F13" s="125"/>
      <c r="G13" s="89"/>
      <c r="H13" s="90"/>
      <c r="I13" s="125" t="s">
        <v>24</v>
      </c>
      <c r="J13" s="125"/>
      <c r="K13" s="89"/>
      <c r="L13" s="90"/>
      <c r="M13" s="125" t="s">
        <v>25</v>
      </c>
      <c r="N13" s="125"/>
      <c r="O13" s="89"/>
      <c r="P13" s="90"/>
      <c r="Q13" s="91" t="s">
        <v>26</v>
      </c>
      <c r="R13" s="88"/>
      <c r="S13" s="92">
        <f t="shared" si="0"/>
      </c>
      <c r="T13" s="93">
        <f t="shared" si="1"/>
      </c>
    </row>
    <row r="14" spans="1:20" ht="12.75">
      <c r="A14" s="106" t="s">
        <v>33</v>
      </c>
      <c r="B14" s="100" t="str">
        <f>IF(ISBLANK(B2),"",B2)</f>
        <v>Blohm/Reusner</v>
      </c>
      <c r="C14" s="96" t="s">
        <v>22</v>
      </c>
      <c r="D14" s="97" t="str">
        <f>IF(ISBLANK(B3),"",B3)</f>
        <v>Mast/Foitzik</v>
      </c>
      <c r="E14" s="126" t="s">
        <v>23</v>
      </c>
      <c r="F14" s="126"/>
      <c r="G14" s="98">
        <v>3</v>
      </c>
      <c r="H14" s="99">
        <v>1</v>
      </c>
      <c r="I14" s="126" t="s">
        <v>24</v>
      </c>
      <c r="J14" s="126"/>
      <c r="K14" s="98">
        <v>3</v>
      </c>
      <c r="L14" s="99">
        <v>2</v>
      </c>
      <c r="M14" s="126" t="s">
        <v>25</v>
      </c>
      <c r="N14" s="126"/>
      <c r="O14" s="98"/>
      <c r="P14" s="99"/>
      <c r="Q14" s="100" t="s">
        <v>26</v>
      </c>
      <c r="R14" s="97"/>
      <c r="S14" s="101">
        <f t="shared" si="0"/>
        <v>2</v>
      </c>
      <c r="T14" s="102">
        <f t="shared" si="1"/>
        <v>0</v>
      </c>
    </row>
    <row r="15" spans="1:20" ht="12.75">
      <c r="A15" s="103" t="s">
        <v>85</v>
      </c>
      <c r="B15" s="79" t="str">
        <f>IF(ISBLANK(B3),"",B3)</f>
        <v>Mast/Foitzik</v>
      </c>
      <c r="C15" s="104" t="s">
        <v>22</v>
      </c>
      <c r="D15" s="80">
        <f>IF(ISBLANK(B7),"",B7)</f>
      </c>
      <c r="E15" s="124" t="s">
        <v>23</v>
      </c>
      <c r="F15" s="124"/>
      <c r="G15" s="81"/>
      <c r="H15" s="82"/>
      <c r="I15" s="124" t="s">
        <v>24</v>
      </c>
      <c r="J15" s="124"/>
      <c r="K15" s="81"/>
      <c r="L15" s="82"/>
      <c r="M15" s="124" t="s">
        <v>25</v>
      </c>
      <c r="N15" s="124"/>
      <c r="O15" s="81"/>
      <c r="P15" s="82"/>
      <c r="Q15" s="79" t="s">
        <v>26</v>
      </c>
      <c r="R15" s="80"/>
      <c r="S15" s="83">
        <f t="shared" si="0"/>
      </c>
      <c r="T15" s="84">
        <f t="shared" si="1"/>
      </c>
    </row>
    <row r="16" spans="1:20" ht="12.75">
      <c r="A16" s="105" t="s">
        <v>35</v>
      </c>
      <c r="B16" s="91" t="str">
        <f>IF(ISBLANK(B4),"",B4)</f>
        <v>Helmers/Köhler</v>
      </c>
      <c r="C16" s="87" t="s">
        <v>22</v>
      </c>
      <c r="D16" s="88" t="str">
        <f>IF(ISBLANK(B2),"",B2)</f>
        <v>Blohm/Reusner</v>
      </c>
      <c r="E16" s="125" t="s">
        <v>23</v>
      </c>
      <c r="F16" s="125"/>
      <c r="G16" s="89">
        <v>2</v>
      </c>
      <c r="H16" s="90">
        <v>3</v>
      </c>
      <c r="I16" s="125" t="s">
        <v>24</v>
      </c>
      <c r="J16" s="125"/>
      <c r="K16" s="89">
        <v>2</v>
      </c>
      <c r="L16" s="90">
        <v>3</v>
      </c>
      <c r="M16" s="125" t="s">
        <v>25</v>
      </c>
      <c r="N16" s="125"/>
      <c r="O16" s="89"/>
      <c r="P16" s="90"/>
      <c r="Q16" s="91" t="s">
        <v>26</v>
      </c>
      <c r="R16" s="88"/>
      <c r="S16" s="92">
        <f t="shared" si="0"/>
        <v>0</v>
      </c>
      <c r="T16" s="93">
        <f t="shared" si="1"/>
        <v>2</v>
      </c>
    </row>
    <row r="17" spans="1:20" ht="12.75">
      <c r="A17" s="106" t="s">
        <v>86</v>
      </c>
      <c r="B17" s="100" t="str">
        <f>IF(ISBLANK(B6),"",B6)</f>
        <v>Pfeiffer/Rothenhäuser, Britta</v>
      </c>
      <c r="C17" s="96" t="s">
        <v>22</v>
      </c>
      <c r="D17" s="97" t="str">
        <f>IF(ISBLANK(B5),"",B5)</f>
        <v>Palm/Rust</v>
      </c>
      <c r="E17" s="126" t="s">
        <v>23</v>
      </c>
      <c r="F17" s="126"/>
      <c r="G17" s="98">
        <v>0</v>
      </c>
      <c r="H17" s="99">
        <v>3</v>
      </c>
      <c r="I17" s="126" t="s">
        <v>24</v>
      </c>
      <c r="J17" s="126"/>
      <c r="K17" s="98">
        <v>3</v>
      </c>
      <c r="L17" s="99">
        <v>0</v>
      </c>
      <c r="M17" s="126" t="s">
        <v>25</v>
      </c>
      <c r="N17" s="126"/>
      <c r="O17" s="98">
        <v>1</v>
      </c>
      <c r="P17" s="99">
        <v>3</v>
      </c>
      <c r="Q17" s="100" t="s">
        <v>26</v>
      </c>
      <c r="R17" s="97"/>
      <c r="S17" s="101">
        <f t="shared" si="0"/>
        <v>1</v>
      </c>
      <c r="T17" s="102">
        <f t="shared" si="1"/>
        <v>2</v>
      </c>
    </row>
    <row r="18" spans="1:20" ht="12.75">
      <c r="A18" s="103" t="s">
        <v>37</v>
      </c>
      <c r="B18" s="79" t="str">
        <f>IF(ISBLANK(B6),"",B6)</f>
        <v>Pfeiffer/Rothenhäuser, Britta</v>
      </c>
      <c r="C18" s="104" t="s">
        <v>22</v>
      </c>
      <c r="D18" s="80">
        <f>IF(ISBLANK(B7),"",B7)</f>
      </c>
      <c r="E18" s="124" t="s">
        <v>23</v>
      </c>
      <c r="F18" s="124"/>
      <c r="G18" s="81"/>
      <c r="H18" s="82"/>
      <c r="I18" s="124" t="s">
        <v>24</v>
      </c>
      <c r="J18" s="124"/>
      <c r="K18" s="81"/>
      <c r="L18" s="82"/>
      <c r="M18" s="124" t="s">
        <v>25</v>
      </c>
      <c r="N18" s="124"/>
      <c r="O18" s="81"/>
      <c r="P18" s="82"/>
      <c r="Q18" s="79" t="s">
        <v>26</v>
      </c>
      <c r="R18" s="80"/>
      <c r="S18" s="83">
        <f t="shared" si="0"/>
      </c>
      <c r="T18" s="84">
        <f t="shared" si="1"/>
      </c>
    </row>
    <row r="19" spans="1:20" ht="12.75">
      <c r="A19" s="105" t="s">
        <v>41</v>
      </c>
      <c r="B19" s="91" t="str">
        <f>IF(ISBLANK(B3),"",B3)</f>
        <v>Mast/Foitzik</v>
      </c>
      <c r="C19" s="87" t="s">
        <v>22</v>
      </c>
      <c r="D19" s="88" t="str">
        <f>IF(ISBLANK(B4),"",B4)</f>
        <v>Helmers/Köhler</v>
      </c>
      <c r="E19" s="125" t="s">
        <v>23</v>
      </c>
      <c r="F19" s="125"/>
      <c r="G19" s="89">
        <v>3</v>
      </c>
      <c r="H19" s="90">
        <v>0</v>
      </c>
      <c r="I19" s="125" t="s">
        <v>24</v>
      </c>
      <c r="J19" s="125"/>
      <c r="K19" s="89">
        <v>3</v>
      </c>
      <c r="L19" s="90">
        <v>0</v>
      </c>
      <c r="M19" s="125" t="s">
        <v>25</v>
      </c>
      <c r="N19" s="125"/>
      <c r="O19" s="89"/>
      <c r="P19" s="90"/>
      <c r="Q19" s="91" t="s">
        <v>26</v>
      </c>
      <c r="R19" s="88"/>
      <c r="S19" s="92">
        <f t="shared" si="0"/>
        <v>2</v>
      </c>
      <c r="T19" s="93">
        <f t="shared" si="1"/>
        <v>0</v>
      </c>
    </row>
    <row r="20" spans="1:20" ht="12.75">
      <c r="A20" s="106" t="s">
        <v>40</v>
      </c>
      <c r="B20" s="100" t="str">
        <f>IF(ISBLANK(B2),"",B2)</f>
        <v>Blohm/Reusner</v>
      </c>
      <c r="C20" s="96" t="s">
        <v>22</v>
      </c>
      <c r="D20" s="97" t="str">
        <f>IF(ISBLANK(B5),"",B5)</f>
        <v>Palm/Rust</v>
      </c>
      <c r="E20" s="126" t="s">
        <v>23</v>
      </c>
      <c r="F20" s="126"/>
      <c r="G20" s="98">
        <v>3</v>
      </c>
      <c r="H20" s="99">
        <v>0</v>
      </c>
      <c r="I20" s="126" t="s">
        <v>24</v>
      </c>
      <c r="J20" s="126"/>
      <c r="K20" s="98">
        <v>3</v>
      </c>
      <c r="L20" s="99">
        <v>0</v>
      </c>
      <c r="M20" s="126" t="s">
        <v>25</v>
      </c>
      <c r="N20" s="126"/>
      <c r="O20" s="98"/>
      <c r="P20" s="99"/>
      <c r="Q20" s="100" t="s">
        <v>26</v>
      </c>
      <c r="R20" s="97"/>
      <c r="S20" s="101">
        <f t="shared" si="0"/>
        <v>2</v>
      </c>
      <c r="T20" s="102">
        <f t="shared" si="1"/>
        <v>0</v>
      </c>
    </row>
    <row r="21" spans="1:20" ht="12.75">
      <c r="A21" s="103" t="s">
        <v>87</v>
      </c>
      <c r="B21" s="79" t="str">
        <f>IF(ISBLANK(B2),"",B2)</f>
        <v>Blohm/Reusner</v>
      </c>
      <c r="C21" s="104" t="s">
        <v>22</v>
      </c>
      <c r="D21" s="80" t="str">
        <f>IF(ISBLANK(B6),"",B6)</f>
        <v>Pfeiffer/Rothenhäuser, Britta</v>
      </c>
      <c r="E21" s="124" t="s">
        <v>23</v>
      </c>
      <c r="F21" s="124"/>
      <c r="G21" s="81">
        <v>3</v>
      </c>
      <c r="H21" s="82">
        <v>2</v>
      </c>
      <c r="I21" s="124" t="s">
        <v>24</v>
      </c>
      <c r="J21" s="124"/>
      <c r="K21" s="81">
        <v>3</v>
      </c>
      <c r="L21" s="82">
        <v>1</v>
      </c>
      <c r="M21" s="124" t="s">
        <v>25</v>
      </c>
      <c r="N21" s="124"/>
      <c r="O21" s="81"/>
      <c r="P21" s="82"/>
      <c r="Q21" s="79" t="s">
        <v>26</v>
      </c>
      <c r="R21" s="80"/>
      <c r="S21" s="83">
        <f t="shared" si="0"/>
        <v>2</v>
      </c>
      <c r="T21" s="84">
        <f t="shared" si="1"/>
        <v>0</v>
      </c>
    </row>
    <row r="22" spans="1:20" ht="12.75">
      <c r="A22" s="105" t="s">
        <v>28</v>
      </c>
      <c r="B22" s="91" t="str">
        <f>IF(ISBLANK(B4),"",B4)</f>
        <v>Helmers/Köhler</v>
      </c>
      <c r="C22" s="87" t="s">
        <v>22</v>
      </c>
      <c r="D22" s="88">
        <f>IF(ISBLANK(B7),"",B7)</f>
      </c>
      <c r="E22" s="125" t="s">
        <v>23</v>
      </c>
      <c r="F22" s="125"/>
      <c r="G22" s="89"/>
      <c r="H22" s="90"/>
      <c r="I22" s="125" t="s">
        <v>24</v>
      </c>
      <c r="J22" s="125"/>
      <c r="K22" s="89"/>
      <c r="L22" s="90"/>
      <c r="M22" s="125" t="s">
        <v>25</v>
      </c>
      <c r="N22" s="125"/>
      <c r="O22" s="89"/>
      <c r="P22" s="90"/>
      <c r="Q22" s="91" t="s">
        <v>26</v>
      </c>
      <c r="R22" s="88"/>
      <c r="S22" s="92">
        <f t="shared" si="0"/>
      </c>
      <c r="T22" s="93">
        <f t="shared" si="1"/>
      </c>
    </row>
    <row r="23" spans="1:20" ht="12.75">
      <c r="A23" s="106" t="s">
        <v>43</v>
      </c>
      <c r="B23" s="100" t="str">
        <f>IF(ISBLANK(B5),"",B5)</f>
        <v>Palm/Rust</v>
      </c>
      <c r="C23" s="96" t="s">
        <v>22</v>
      </c>
      <c r="D23" s="97" t="str">
        <f>IF(ISBLANK(B3),"",B3)</f>
        <v>Mast/Foitzik</v>
      </c>
      <c r="E23" s="126" t="s">
        <v>23</v>
      </c>
      <c r="F23" s="126"/>
      <c r="G23" s="98">
        <v>1</v>
      </c>
      <c r="H23" s="99">
        <v>3</v>
      </c>
      <c r="I23" s="126" t="s">
        <v>24</v>
      </c>
      <c r="J23" s="126"/>
      <c r="K23" s="98">
        <v>0</v>
      </c>
      <c r="L23" s="99">
        <v>3</v>
      </c>
      <c r="M23" s="126" t="s">
        <v>25</v>
      </c>
      <c r="N23" s="126"/>
      <c r="O23" s="98"/>
      <c r="P23" s="99"/>
      <c r="Q23" s="100" t="s">
        <v>26</v>
      </c>
      <c r="R23" s="97"/>
      <c r="S23" s="101">
        <f t="shared" si="0"/>
        <v>0</v>
      </c>
      <c r="T23" s="102">
        <f t="shared" si="1"/>
        <v>2</v>
      </c>
    </row>
    <row r="24" ht="12.75">
      <c r="A24" s="66"/>
    </row>
    <row r="25" ht="12.75">
      <c r="A25" s="66"/>
    </row>
    <row r="26" ht="12.75">
      <c r="A26" s="66"/>
    </row>
    <row r="27" ht="12.75">
      <c r="A27" s="66"/>
    </row>
    <row r="28" ht="12.75">
      <c r="A28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  <row r="39" ht="12.75">
      <c r="A39" s="66"/>
    </row>
    <row r="40" ht="12.75">
      <c r="A40" s="66"/>
    </row>
    <row r="41" ht="12.75">
      <c r="A41" s="66"/>
    </row>
    <row r="42" ht="12.75">
      <c r="A42" s="66"/>
    </row>
    <row r="43" ht="12.75">
      <c r="A43" s="66"/>
    </row>
    <row r="44" ht="12.75">
      <c r="A44" s="66"/>
    </row>
    <row r="45" ht="12.75">
      <c r="A45" s="66"/>
    </row>
    <row r="46" ht="12.75">
      <c r="A46" s="66"/>
    </row>
    <row r="47" ht="12.75">
      <c r="A47" s="66"/>
    </row>
  </sheetData>
  <mergeCells count="68"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E21:F21"/>
    <mergeCell ref="I21:J21"/>
    <mergeCell ref="M21:N21"/>
    <mergeCell ref="E18:F18"/>
    <mergeCell ref="I18:J18"/>
    <mergeCell ref="M18:N18"/>
    <mergeCell ref="E19:F19"/>
    <mergeCell ref="I19:J19"/>
    <mergeCell ref="M19:N19"/>
    <mergeCell ref="E16:F16"/>
    <mergeCell ref="I16:J16"/>
    <mergeCell ref="M16:N16"/>
    <mergeCell ref="E17:F17"/>
    <mergeCell ref="I17:J17"/>
    <mergeCell ref="M17:N17"/>
    <mergeCell ref="E14:F14"/>
    <mergeCell ref="I14:J14"/>
    <mergeCell ref="M14:N14"/>
    <mergeCell ref="E15:F15"/>
    <mergeCell ref="I15:J15"/>
    <mergeCell ref="M15:N15"/>
    <mergeCell ref="E12:F12"/>
    <mergeCell ref="I12:J12"/>
    <mergeCell ref="M12:N12"/>
    <mergeCell ref="E13:F13"/>
    <mergeCell ref="I13:J13"/>
    <mergeCell ref="M13:N13"/>
    <mergeCell ref="E10:F10"/>
    <mergeCell ref="I10:J10"/>
    <mergeCell ref="M10:N10"/>
    <mergeCell ref="E11:F11"/>
    <mergeCell ref="I11:J11"/>
    <mergeCell ref="M11:N11"/>
    <mergeCell ref="O7:P7"/>
    <mergeCell ref="W7:X7"/>
    <mergeCell ref="E9:F9"/>
    <mergeCell ref="I9:J9"/>
    <mergeCell ref="M9:N9"/>
    <mergeCell ref="K5:L5"/>
    <mergeCell ref="W5:X5"/>
    <mergeCell ref="M6:N6"/>
    <mergeCell ref="W6:X6"/>
    <mergeCell ref="G3:H3"/>
    <mergeCell ref="W3:X3"/>
    <mergeCell ref="I4:J4"/>
    <mergeCell ref="W4:X4"/>
    <mergeCell ref="S1:T1"/>
    <mergeCell ref="U1:V1"/>
    <mergeCell ref="W1:X1"/>
    <mergeCell ref="E2:F2"/>
    <mergeCell ref="W2:X2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108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109</v>
      </c>
      <c r="C2" s="68"/>
      <c r="D2" s="69" t="s">
        <v>110</v>
      </c>
      <c r="E2" s="116"/>
      <c r="F2" s="116"/>
      <c r="G2" s="4">
        <f>T11</f>
        <v>2</v>
      </c>
      <c r="H2" s="5">
        <f>S11</f>
        <v>0</v>
      </c>
      <c r="I2" s="6">
        <f>S9</f>
        <v>2</v>
      </c>
      <c r="J2" s="7">
        <f>T9</f>
        <v>1</v>
      </c>
      <c r="K2" s="6">
        <f>S7</f>
        <v>2</v>
      </c>
      <c r="L2" s="7">
        <f>T7</f>
        <v>0</v>
      </c>
      <c r="M2" s="9">
        <f>IF(ISBLANK(B2),"",SUM(G7,K7,O7,G9,K9,O9,H11,L11,P11))</f>
        <v>19</v>
      </c>
      <c r="N2" s="10">
        <f>IF(ISBLANK(B2),"",SUM(H7,L7,P7,H9,L9,P9,G11,K11,O11))</f>
        <v>7</v>
      </c>
      <c r="O2" s="9">
        <f>IF(ISBLANK(B2),"",SUM(G2,I2,K2))</f>
        <v>6</v>
      </c>
      <c r="P2" s="10">
        <f>IF(ISBLANK(B2),"",SUM(H2,J2,L2))</f>
        <v>1</v>
      </c>
      <c r="Q2" s="9">
        <f>IF(ISBLANK(B2),"",IF(G2=2,1,0)+IF(I2=2,1,0)+IF(K2=2,1,0))</f>
        <v>3</v>
      </c>
      <c r="R2" s="10">
        <f>IF(ISBLANK(B2),"",IF(H2=2,1,0)+IF(J2=2,1,0)+IF(L2=2,1,0))</f>
        <v>0</v>
      </c>
      <c r="S2" s="117">
        <v>1</v>
      </c>
      <c r="T2" s="117"/>
    </row>
    <row r="3" spans="1:20" ht="33" customHeight="1">
      <c r="A3" s="11">
        <v>2</v>
      </c>
      <c r="B3" s="67" t="s">
        <v>111</v>
      </c>
      <c r="C3" s="70"/>
      <c r="D3" s="71" t="s">
        <v>92</v>
      </c>
      <c r="E3" s="9">
        <f>S11</f>
        <v>0</v>
      </c>
      <c r="F3" s="10">
        <f>T11</f>
        <v>2</v>
      </c>
      <c r="G3" s="116"/>
      <c r="H3" s="116"/>
      <c r="I3" s="13">
        <f>S8</f>
        <v>0</v>
      </c>
      <c r="J3" s="14">
        <f>T8</f>
        <v>2</v>
      </c>
      <c r="K3" s="15">
        <f>T10</f>
        <v>2</v>
      </c>
      <c r="L3" s="16">
        <f>S10</f>
        <v>1</v>
      </c>
      <c r="M3" s="19">
        <f>IF(ISBLANK(B3),"",SUM(G8,K8,O8,H10,L10,P10,G11,K11,O11))</f>
        <v>6</v>
      </c>
      <c r="N3" s="20">
        <f>IF(ISBLANK(B3),"",SUM(H8,L8,P8,G10,K10,O10,H11,L11,P11))</f>
        <v>18</v>
      </c>
      <c r="O3" s="19">
        <f>IF(ISBLANK(B3),"",SUM(E3,I3,K3))</f>
        <v>2</v>
      </c>
      <c r="P3" s="20">
        <f>IF(ISBLANK(B3),"",SUM(F3,J3,L3))</f>
        <v>5</v>
      </c>
      <c r="Q3" s="19">
        <f>IF(ISBLANK(B3),"",IF(E3=2,1,0)+IF(I3=2,1,0)+IF(K3=2,1,0))</f>
        <v>1</v>
      </c>
      <c r="R3" s="20">
        <f>IF(ISBLANK(B3),"",IF(F3=2,1,0)+IF(J3=2,1,0)+IF(L3=2,1,0))</f>
        <v>2</v>
      </c>
      <c r="S3" s="118">
        <v>3</v>
      </c>
      <c r="T3" s="118"/>
    </row>
    <row r="4" spans="1:20" ht="33" customHeight="1">
      <c r="A4" s="11">
        <v>3</v>
      </c>
      <c r="B4" s="67" t="s">
        <v>112</v>
      </c>
      <c r="C4" s="70"/>
      <c r="D4" s="71" t="s">
        <v>101</v>
      </c>
      <c r="E4" s="19">
        <f>T9</f>
        <v>1</v>
      </c>
      <c r="F4" s="21">
        <f>S9</f>
        <v>2</v>
      </c>
      <c r="G4" s="22">
        <f>T8</f>
        <v>2</v>
      </c>
      <c r="H4" s="23">
        <f>S8</f>
        <v>0</v>
      </c>
      <c r="I4" s="116"/>
      <c r="J4" s="116"/>
      <c r="K4" s="13">
        <f>S12</f>
        <v>2</v>
      </c>
      <c r="L4" s="14">
        <f>T12</f>
        <v>0</v>
      </c>
      <c r="M4" s="19">
        <f>IF(ISBLANK(B4),"",SUM(H8,L8,P8,H9,L9,P9,G12,K12,O12))</f>
        <v>18</v>
      </c>
      <c r="N4" s="20">
        <f>IF(ISBLANK(B4),"",SUM(G8,K8,O8,G9,K9,O9,H12,L12,P12))</f>
        <v>9</v>
      </c>
      <c r="O4" s="19">
        <f>IF(ISBLANK(B4),"",SUM(G4,E4,K4))</f>
        <v>5</v>
      </c>
      <c r="P4" s="20">
        <f>IF(ISBLANK(B4),"",SUM(H4,F4,L4))</f>
        <v>2</v>
      </c>
      <c r="Q4" s="19">
        <f>IF(ISBLANK(B4),"",IF(G4=2,1,0)+IF(E4=2,1,0)+IF(K4=2,1,0))</f>
        <v>2</v>
      </c>
      <c r="R4" s="20">
        <f>IF(ISBLANK(B4),"",IF(H4=2,1,0)+IF(F4=2,1,0)+IF(L4=2,1,0))</f>
        <v>1</v>
      </c>
      <c r="S4" s="118">
        <v>2</v>
      </c>
      <c r="T4" s="118"/>
    </row>
    <row r="5" spans="1:20" ht="33" customHeight="1">
      <c r="A5" s="11">
        <v>4</v>
      </c>
      <c r="B5" s="67" t="s">
        <v>113</v>
      </c>
      <c r="C5" s="70"/>
      <c r="D5" s="71" t="s">
        <v>62</v>
      </c>
      <c r="E5" s="19">
        <f>T7</f>
        <v>0</v>
      </c>
      <c r="F5" s="21">
        <f>S7</f>
        <v>2</v>
      </c>
      <c r="G5" s="24">
        <f>S10</f>
        <v>1</v>
      </c>
      <c r="H5" s="21">
        <f>T10</f>
        <v>2</v>
      </c>
      <c r="I5" s="25">
        <f>T12</f>
        <v>0</v>
      </c>
      <c r="J5" s="23">
        <f>S12</f>
        <v>2</v>
      </c>
      <c r="K5" s="116"/>
      <c r="L5" s="116"/>
      <c r="M5" s="19">
        <f>IF(ISBLANK(B5),"",SUM(H7,L7,P7,G10,K10,O10,H12,L12,P12))</f>
        <v>9</v>
      </c>
      <c r="N5" s="20">
        <f>IF(ISBLANK(B5),"",SUM(G7,K7,O7,H10,L10,P10,G12,K12,O12))</f>
        <v>18</v>
      </c>
      <c r="O5" s="19">
        <f>IF(ISBLANK(B5),"",SUM(E5,I5,G5))</f>
        <v>1</v>
      </c>
      <c r="P5" s="20">
        <f>IF(ISBLANK(B5),"",SUM(F5,J5,H5))</f>
        <v>6</v>
      </c>
      <c r="Q5" s="19">
        <f>IF(ISBLANK(B5),"",IF(E5=2,1,0)+IF(I5=2,1,0)+IF(G5=2,1,0))</f>
        <v>0</v>
      </c>
      <c r="R5" s="20">
        <f>IF(ISBLANK(B5),"",IF(F5=2,1,0)+IF(J5=2,1,0)+IF(H5=2,1,0))</f>
        <v>3</v>
      </c>
      <c r="S5" s="118">
        <v>4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Farchmin/Posta</v>
      </c>
      <c r="C7" s="38" t="s">
        <v>22</v>
      </c>
      <c r="D7" s="39" t="str">
        <f>IF(ISBLANK(B5),"",B5)</f>
        <v>Schmidt/Helmerichs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3</v>
      </c>
      <c r="L7" s="39">
        <v>1</v>
      </c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0</v>
      </c>
    </row>
    <row r="8" spans="1:20" ht="12.75">
      <c r="A8" s="53" t="s">
        <v>41</v>
      </c>
      <c r="B8" s="54" t="str">
        <f>IF(ISBLANK(B3),"",B3)</f>
        <v>Friesenborg/Tjarks</v>
      </c>
      <c r="C8" s="55" t="s">
        <v>22</v>
      </c>
      <c r="D8" s="56" t="str">
        <f>IF(ISBLANK(B4),"",B4)</f>
        <v>Lorenz/Lorenz</v>
      </c>
      <c r="E8" s="123" t="s">
        <v>23</v>
      </c>
      <c r="F8" s="123"/>
      <c r="G8" s="57">
        <v>0</v>
      </c>
      <c r="H8" s="58">
        <v>3</v>
      </c>
      <c r="I8" s="123" t="s">
        <v>24</v>
      </c>
      <c r="J8" s="123"/>
      <c r="K8" s="57">
        <v>0</v>
      </c>
      <c r="L8" s="56">
        <v>3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0</v>
      </c>
      <c r="T8" s="61">
        <f t="shared" si="1"/>
        <v>2</v>
      </c>
    </row>
    <row r="9" spans="1:20" ht="12.75">
      <c r="A9" s="62" t="s">
        <v>63</v>
      </c>
      <c r="B9" s="38" t="str">
        <f>IF(ISBLANK(B2),"",B2)</f>
        <v>Farchmin/Posta</v>
      </c>
      <c r="C9" s="63" t="s">
        <v>22</v>
      </c>
      <c r="D9" s="39" t="str">
        <f>IF(ISBLANK(B4),"",B4)</f>
        <v>Lorenz/Lorenz</v>
      </c>
      <c r="E9" s="121" t="s">
        <v>23</v>
      </c>
      <c r="F9" s="121"/>
      <c r="G9" s="40">
        <v>1</v>
      </c>
      <c r="H9" s="41">
        <v>3</v>
      </c>
      <c r="I9" s="121" t="s">
        <v>24</v>
      </c>
      <c r="J9" s="121"/>
      <c r="K9" s="40">
        <v>3</v>
      </c>
      <c r="L9" s="39">
        <v>1</v>
      </c>
      <c r="M9" s="121" t="s">
        <v>25</v>
      </c>
      <c r="N9" s="121"/>
      <c r="O9" s="40">
        <v>3</v>
      </c>
      <c r="P9" s="41">
        <v>2</v>
      </c>
      <c r="Q9" s="38" t="s">
        <v>26</v>
      </c>
      <c r="R9" s="39"/>
      <c r="S9" s="42">
        <f t="shared" si="0"/>
        <v>2</v>
      </c>
      <c r="T9" s="43">
        <f t="shared" si="1"/>
        <v>1</v>
      </c>
    </row>
    <row r="10" spans="1:20" ht="12.75">
      <c r="A10" s="65" t="s">
        <v>43</v>
      </c>
      <c r="B10" s="59" t="str">
        <f>IF(ISBLANK(B5),"",B5)</f>
        <v>Schmidt/Helmerichs</v>
      </c>
      <c r="C10" s="55" t="s">
        <v>22</v>
      </c>
      <c r="D10" s="56" t="str">
        <f>IF(ISBLANK(B3),"",B3)</f>
        <v>Friesenborg/Tjarks</v>
      </c>
      <c r="E10" s="123" t="s">
        <v>23</v>
      </c>
      <c r="F10" s="123"/>
      <c r="G10" s="57">
        <v>1</v>
      </c>
      <c r="H10" s="58">
        <v>3</v>
      </c>
      <c r="I10" s="123" t="s">
        <v>24</v>
      </c>
      <c r="J10" s="123"/>
      <c r="K10" s="57">
        <v>3</v>
      </c>
      <c r="L10" s="56">
        <v>0</v>
      </c>
      <c r="M10" s="123" t="s">
        <v>25</v>
      </c>
      <c r="N10" s="123"/>
      <c r="O10" s="57">
        <v>2</v>
      </c>
      <c r="P10" s="58">
        <v>3</v>
      </c>
      <c r="Q10" s="59" t="s">
        <v>26</v>
      </c>
      <c r="R10" s="56"/>
      <c r="S10" s="60">
        <f t="shared" si="0"/>
        <v>1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Friesenborg/Tjarks</v>
      </c>
      <c r="C11" s="63" t="s">
        <v>22</v>
      </c>
      <c r="D11" s="39" t="str">
        <f>IF(ISBLANK(B2),"",B2)</f>
        <v>Farchmin/Posta</v>
      </c>
      <c r="E11" s="121" t="s">
        <v>23</v>
      </c>
      <c r="F11" s="121"/>
      <c r="G11" s="40">
        <v>0</v>
      </c>
      <c r="H11" s="41">
        <v>3</v>
      </c>
      <c r="I11" s="121" t="s">
        <v>24</v>
      </c>
      <c r="J11" s="121"/>
      <c r="K11" s="40">
        <v>0</v>
      </c>
      <c r="L11" s="39">
        <v>3</v>
      </c>
      <c r="M11" s="121" t="s">
        <v>25</v>
      </c>
      <c r="N11" s="121"/>
      <c r="O11" s="40"/>
      <c r="P11" s="41"/>
      <c r="Q11" s="38" t="s">
        <v>26</v>
      </c>
      <c r="R11" s="39"/>
      <c r="S11" s="42">
        <f t="shared" si="0"/>
        <v>0</v>
      </c>
      <c r="T11" s="43">
        <f t="shared" si="1"/>
        <v>2</v>
      </c>
    </row>
    <row r="12" spans="1:20" ht="12.75">
      <c r="A12" s="65" t="s">
        <v>49</v>
      </c>
      <c r="B12" s="59" t="str">
        <f>IF(ISBLANK(B4),"",B4)</f>
        <v>Lorenz/Lorenz</v>
      </c>
      <c r="C12" s="55" t="s">
        <v>22</v>
      </c>
      <c r="D12" s="56" t="str">
        <f>IF(ISBLANK(B5),"",B5)</f>
        <v>Schmidt/Helmerichs</v>
      </c>
      <c r="E12" s="123" t="s">
        <v>23</v>
      </c>
      <c r="F12" s="123"/>
      <c r="G12" s="57">
        <v>3</v>
      </c>
      <c r="H12" s="58">
        <v>1</v>
      </c>
      <c r="I12" s="123" t="s">
        <v>24</v>
      </c>
      <c r="J12" s="123"/>
      <c r="K12" s="57">
        <v>3</v>
      </c>
      <c r="L12" s="56">
        <v>1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2</v>
      </c>
      <c r="T12" s="61">
        <f t="shared" si="1"/>
        <v>0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5" sqref="D5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114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115</v>
      </c>
      <c r="C2" s="68"/>
      <c r="D2" s="108" t="s">
        <v>116</v>
      </c>
      <c r="E2" s="116"/>
      <c r="F2" s="116"/>
      <c r="G2" s="4">
        <f>T11</f>
        <v>1</v>
      </c>
      <c r="H2" s="5">
        <f>S11</f>
        <v>2</v>
      </c>
      <c r="I2" s="6">
        <f>S9</f>
        <v>2</v>
      </c>
      <c r="J2" s="7">
        <f>T9</f>
        <v>0</v>
      </c>
      <c r="K2" s="6">
        <f>S7</f>
        <v>2</v>
      </c>
      <c r="L2" s="7">
        <f>T7</f>
        <v>0</v>
      </c>
      <c r="M2" s="9">
        <f>IF(ISBLANK(B2),"",SUM(G7,K7,O7,G9,K9,O9,H11,L11,P11))</f>
        <v>17</v>
      </c>
      <c r="N2" s="10">
        <f>IF(ISBLANK(B2),"",SUM(H7,L7,P7,H9,L9,P9,G11,K11,O11))</f>
        <v>12</v>
      </c>
      <c r="O2" s="9">
        <f>IF(ISBLANK(B2),"",SUM(G2,I2,K2))</f>
        <v>5</v>
      </c>
      <c r="P2" s="10">
        <f>IF(ISBLANK(B2),"",SUM(H2,J2,L2))</f>
        <v>2</v>
      </c>
      <c r="Q2" s="9">
        <f>IF(ISBLANK(B2),"",IF(G2=2,1,0)+IF(I2=2,1,0)+IF(K2=2,1,0))</f>
        <v>2</v>
      </c>
      <c r="R2" s="10">
        <f>IF(ISBLANK(B2),"",IF(H2=2,1,0)+IF(J2=2,1,0)+IF(L2=2,1,0))</f>
        <v>1</v>
      </c>
      <c r="S2" s="117">
        <v>2</v>
      </c>
      <c r="T2" s="117"/>
    </row>
    <row r="3" spans="1:20" ht="33" customHeight="1">
      <c r="A3" s="11">
        <v>2</v>
      </c>
      <c r="B3" s="67" t="s">
        <v>117</v>
      </c>
      <c r="C3" s="70"/>
      <c r="D3" s="71" t="s">
        <v>118</v>
      </c>
      <c r="E3" s="9">
        <f>S11</f>
        <v>2</v>
      </c>
      <c r="F3" s="10">
        <f>T11</f>
        <v>1</v>
      </c>
      <c r="G3" s="116"/>
      <c r="H3" s="116"/>
      <c r="I3" s="13">
        <f>S8</f>
        <v>2</v>
      </c>
      <c r="J3" s="14">
        <f>T8</f>
        <v>1</v>
      </c>
      <c r="K3" s="15">
        <f>T10</f>
        <v>2</v>
      </c>
      <c r="L3" s="16">
        <f>S10</f>
        <v>0</v>
      </c>
      <c r="M3" s="19">
        <f>IF(ISBLANK(B3),"",SUM(G8,K8,O8,H10,L10,P10,G11,K11,O11))</f>
        <v>22</v>
      </c>
      <c r="N3" s="20">
        <f>IF(ISBLANK(B3),"",SUM(H8,L8,P8,G10,K10,O10,H11,L11,P11))</f>
        <v>13</v>
      </c>
      <c r="O3" s="19">
        <f>IF(ISBLANK(B3),"",SUM(E3,I3,K3))</f>
        <v>6</v>
      </c>
      <c r="P3" s="20">
        <f>IF(ISBLANK(B3),"",SUM(F3,J3,L3))</f>
        <v>2</v>
      </c>
      <c r="Q3" s="19">
        <f>IF(ISBLANK(B3),"",IF(E3=2,1,0)+IF(I3=2,1,0)+IF(K3=2,1,0))</f>
        <v>3</v>
      </c>
      <c r="R3" s="20">
        <f>IF(ISBLANK(B3),"",IF(F3=2,1,0)+IF(J3=2,1,0)+IF(L3=2,1,0))</f>
        <v>0</v>
      </c>
      <c r="S3" s="118">
        <v>1</v>
      </c>
      <c r="T3" s="118"/>
    </row>
    <row r="4" spans="1:20" ht="33" customHeight="1">
      <c r="A4" s="11">
        <v>3</v>
      </c>
      <c r="B4" s="67" t="s">
        <v>119</v>
      </c>
      <c r="C4" s="70"/>
      <c r="D4" s="71" t="s">
        <v>120</v>
      </c>
      <c r="E4" s="19">
        <f>T9</f>
        <v>0</v>
      </c>
      <c r="F4" s="21">
        <f>S9</f>
        <v>2</v>
      </c>
      <c r="G4" s="22">
        <f>T8</f>
        <v>1</v>
      </c>
      <c r="H4" s="23">
        <f>S8</f>
        <v>2</v>
      </c>
      <c r="I4" s="116"/>
      <c r="J4" s="116"/>
      <c r="K4" s="13">
        <f>S12</f>
        <v>2</v>
      </c>
      <c r="L4" s="14">
        <f>T12</f>
        <v>0</v>
      </c>
      <c r="M4" s="19">
        <f>IF(ISBLANK(B4),"",SUM(H8,L8,P8,H9,L9,P9,G12,K12,O12))</f>
        <v>13</v>
      </c>
      <c r="N4" s="20">
        <f>IF(ISBLANK(B4),"",SUM(G8,K8,O8,G9,K9,O9,H12,L12,P12))</f>
        <v>15</v>
      </c>
      <c r="O4" s="19">
        <f>IF(ISBLANK(B4),"",SUM(G4,E4,K4))</f>
        <v>3</v>
      </c>
      <c r="P4" s="20">
        <f>IF(ISBLANK(B4),"",SUM(H4,F4,L4))</f>
        <v>4</v>
      </c>
      <c r="Q4" s="19">
        <f>IF(ISBLANK(B4),"",IF(G4=2,1,0)+IF(E4=2,1,0)+IF(K4=2,1,0))</f>
        <v>1</v>
      </c>
      <c r="R4" s="20">
        <f>IF(ISBLANK(B4),"",IF(H4=2,1,0)+IF(F4=2,1,0)+IF(L4=2,1,0))</f>
        <v>2</v>
      </c>
      <c r="S4" s="118">
        <v>3</v>
      </c>
      <c r="T4" s="118"/>
    </row>
    <row r="5" spans="1:20" ht="33" customHeight="1">
      <c r="A5" s="11">
        <v>4</v>
      </c>
      <c r="B5" s="67" t="s">
        <v>121</v>
      </c>
      <c r="C5" s="70"/>
      <c r="D5" s="71" t="s">
        <v>8</v>
      </c>
      <c r="E5" s="19">
        <f>T7</f>
        <v>0</v>
      </c>
      <c r="F5" s="21">
        <f>S7</f>
        <v>2</v>
      </c>
      <c r="G5" s="24">
        <f>S10</f>
        <v>0</v>
      </c>
      <c r="H5" s="21">
        <f>T10</f>
        <v>2</v>
      </c>
      <c r="I5" s="25">
        <f>T12</f>
        <v>0</v>
      </c>
      <c r="J5" s="23">
        <f>S12</f>
        <v>2</v>
      </c>
      <c r="K5" s="116"/>
      <c r="L5" s="116"/>
      <c r="M5" s="19">
        <f>IF(ISBLANK(B5),"",SUM(H7,L7,P7,G10,K10,O10,H12,L12,P12))</f>
        <v>6</v>
      </c>
      <c r="N5" s="20">
        <f>IF(ISBLANK(B5),"",SUM(G7,K7,O7,H10,L10,P10,G12,K12,O12))</f>
        <v>18</v>
      </c>
      <c r="O5" s="19">
        <f>IF(ISBLANK(B5),"",SUM(E5,I5,G5))</f>
        <v>0</v>
      </c>
      <c r="P5" s="20">
        <f>IF(ISBLANK(B5),"",SUM(F5,J5,H5))</f>
        <v>6</v>
      </c>
      <c r="Q5" s="19">
        <f>IF(ISBLANK(B5),"",IF(E5=2,1,0)+IF(I5=2,1,0)+IF(G5=2,1,0))</f>
        <v>0</v>
      </c>
      <c r="R5" s="20">
        <f>IF(ISBLANK(B5),"",IF(F5=2,1,0)+IF(J5=2,1,0)+IF(H5=2,1,0))</f>
        <v>3</v>
      </c>
      <c r="S5" s="118">
        <v>4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Biermann/Biermann</v>
      </c>
      <c r="C7" s="38" t="s">
        <v>22</v>
      </c>
      <c r="D7" s="39" t="str">
        <f>IF(ISBLANK(B5),"",B5)</f>
        <v>Sellentin / Beck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3</v>
      </c>
      <c r="L7" s="39">
        <v>2</v>
      </c>
      <c r="M7" s="121" t="s">
        <v>25</v>
      </c>
      <c r="N7" s="121"/>
      <c r="O7" s="40"/>
      <c r="P7" s="41"/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0</v>
      </c>
    </row>
    <row r="8" spans="1:20" ht="12.75">
      <c r="A8" s="53" t="s">
        <v>41</v>
      </c>
      <c r="B8" s="54" t="str">
        <f>IF(ISBLANK(B3),"",B3)</f>
        <v>Basagaoglu / Höpner</v>
      </c>
      <c r="C8" s="55" t="s">
        <v>22</v>
      </c>
      <c r="D8" s="56" t="str">
        <f>IF(ISBLANK(B4),"",B4)</f>
        <v>Schröder/Dörgeloh</v>
      </c>
      <c r="E8" s="123" t="s">
        <v>23</v>
      </c>
      <c r="F8" s="123"/>
      <c r="G8" s="57">
        <v>2</v>
      </c>
      <c r="H8" s="58">
        <v>3</v>
      </c>
      <c r="I8" s="123" t="s">
        <v>24</v>
      </c>
      <c r="J8" s="123"/>
      <c r="K8" s="57">
        <v>3</v>
      </c>
      <c r="L8" s="56">
        <v>1</v>
      </c>
      <c r="M8" s="123" t="s">
        <v>25</v>
      </c>
      <c r="N8" s="123"/>
      <c r="O8" s="57">
        <v>3</v>
      </c>
      <c r="P8" s="58">
        <v>1</v>
      </c>
      <c r="Q8" s="59" t="s">
        <v>26</v>
      </c>
      <c r="R8" s="56"/>
      <c r="S8" s="60">
        <f t="shared" si="0"/>
        <v>2</v>
      </c>
      <c r="T8" s="61">
        <f t="shared" si="1"/>
        <v>1</v>
      </c>
    </row>
    <row r="9" spans="1:20" ht="12.75">
      <c r="A9" s="62" t="s">
        <v>63</v>
      </c>
      <c r="B9" s="38" t="str">
        <f>IF(ISBLANK(B2),"",B2)</f>
        <v>Biermann/Biermann</v>
      </c>
      <c r="C9" s="63" t="s">
        <v>22</v>
      </c>
      <c r="D9" s="39" t="str">
        <f>IF(ISBLANK(B4),"",B4)</f>
        <v>Schröder/Dörgeloh</v>
      </c>
      <c r="E9" s="121" t="s">
        <v>23</v>
      </c>
      <c r="F9" s="121"/>
      <c r="G9" s="40">
        <v>3</v>
      </c>
      <c r="H9" s="41">
        <v>2</v>
      </c>
      <c r="I9" s="121" t="s">
        <v>24</v>
      </c>
      <c r="J9" s="121"/>
      <c r="K9" s="40">
        <v>3</v>
      </c>
      <c r="L9" s="39">
        <v>0</v>
      </c>
      <c r="M9" s="121" t="s">
        <v>25</v>
      </c>
      <c r="N9" s="121"/>
      <c r="O9" s="40"/>
      <c r="P9" s="41"/>
      <c r="Q9" s="38" t="s">
        <v>26</v>
      </c>
      <c r="R9" s="39"/>
      <c r="S9" s="42">
        <f t="shared" si="0"/>
        <v>2</v>
      </c>
      <c r="T9" s="43">
        <f t="shared" si="1"/>
        <v>0</v>
      </c>
    </row>
    <row r="10" spans="1:20" ht="12.75">
      <c r="A10" s="65" t="s">
        <v>43</v>
      </c>
      <c r="B10" s="59" t="str">
        <f>IF(ISBLANK(B5),"",B5)</f>
        <v>Sellentin / Beck</v>
      </c>
      <c r="C10" s="55" t="s">
        <v>22</v>
      </c>
      <c r="D10" s="56" t="str">
        <f>IF(ISBLANK(B3),"",B3)</f>
        <v>Basagaoglu / Höpner</v>
      </c>
      <c r="E10" s="123" t="s">
        <v>23</v>
      </c>
      <c r="F10" s="123"/>
      <c r="G10" s="57">
        <v>1</v>
      </c>
      <c r="H10" s="58">
        <v>3</v>
      </c>
      <c r="I10" s="123" t="s">
        <v>24</v>
      </c>
      <c r="J10" s="123"/>
      <c r="K10" s="57">
        <v>2</v>
      </c>
      <c r="L10" s="56">
        <v>3</v>
      </c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  <v>0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Basagaoglu / Höpner</v>
      </c>
      <c r="C11" s="63" t="s">
        <v>22</v>
      </c>
      <c r="D11" s="39" t="str">
        <f>IF(ISBLANK(B2),"",B2)</f>
        <v>Biermann/Biermann</v>
      </c>
      <c r="E11" s="121" t="s">
        <v>23</v>
      </c>
      <c r="F11" s="121"/>
      <c r="G11" s="40">
        <v>3</v>
      </c>
      <c r="H11" s="41">
        <v>1</v>
      </c>
      <c r="I11" s="121" t="s">
        <v>24</v>
      </c>
      <c r="J11" s="121"/>
      <c r="K11" s="40">
        <v>2</v>
      </c>
      <c r="L11" s="39">
        <v>3</v>
      </c>
      <c r="M11" s="121" t="s">
        <v>25</v>
      </c>
      <c r="N11" s="121"/>
      <c r="O11" s="40">
        <v>3</v>
      </c>
      <c r="P11" s="41">
        <v>1</v>
      </c>
      <c r="Q11" s="38" t="s">
        <v>26</v>
      </c>
      <c r="R11" s="39"/>
      <c r="S11" s="42">
        <f t="shared" si="0"/>
        <v>2</v>
      </c>
      <c r="T11" s="43">
        <f t="shared" si="1"/>
        <v>1</v>
      </c>
    </row>
    <row r="12" spans="1:20" ht="12.75">
      <c r="A12" s="65" t="s">
        <v>49</v>
      </c>
      <c r="B12" s="59" t="str">
        <f>IF(ISBLANK(B4),"",B4)</f>
        <v>Schröder/Dörgeloh</v>
      </c>
      <c r="C12" s="55" t="s">
        <v>22</v>
      </c>
      <c r="D12" s="56" t="str">
        <f>IF(ISBLANK(B5),"",B5)</f>
        <v>Sellentin / Beck</v>
      </c>
      <c r="E12" s="123" t="s">
        <v>23</v>
      </c>
      <c r="F12" s="123"/>
      <c r="G12" s="57">
        <v>3</v>
      </c>
      <c r="H12" s="58">
        <v>1</v>
      </c>
      <c r="I12" s="123" t="s">
        <v>24</v>
      </c>
      <c r="J12" s="123"/>
      <c r="K12" s="57">
        <v>3</v>
      </c>
      <c r="L12" s="56">
        <v>0</v>
      </c>
      <c r="M12" s="123" t="s">
        <v>25</v>
      </c>
      <c r="N12" s="123"/>
      <c r="O12" s="57"/>
      <c r="P12" s="58"/>
      <c r="Q12" s="59" t="s">
        <v>26</v>
      </c>
      <c r="R12" s="56"/>
      <c r="S12" s="60">
        <f t="shared" si="0"/>
        <v>2</v>
      </c>
      <c r="T12" s="61">
        <f t="shared" si="1"/>
        <v>0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ht="12.75">
      <c r="A24" s="66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1">
      <selection activeCell="D4" sqref="D4"/>
    </sheetView>
  </sheetViews>
  <sheetFormatPr defaultColWidth="11.421875" defaultRowHeight="12.75"/>
  <cols>
    <col min="1" max="1" width="4.7109375" style="0" customWidth="1"/>
    <col min="2" max="2" width="26.140625" style="0" customWidth="1"/>
    <col min="3" max="3" width="1.28515625" style="0" customWidth="1"/>
    <col min="4" max="4" width="17.28125" style="0" customWidth="1"/>
    <col min="5" max="12" width="3.7109375" style="0" customWidth="1"/>
    <col min="13" max="14" width="5.28125" style="0" customWidth="1"/>
    <col min="15" max="18" width="4.7109375" style="0" customWidth="1"/>
    <col min="19" max="20" width="3.7109375" style="0" customWidth="1"/>
    <col min="21" max="26" width="4.7109375" style="0" customWidth="1"/>
    <col min="27" max="29" width="3.7109375" style="0" customWidth="1"/>
  </cols>
  <sheetData>
    <row r="1" spans="1:20" ht="32.25" customHeight="1">
      <c r="A1" s="111" t="s">
        <v>122</v>
      </c>
      <c r="B1" s="111"/>
      <c r="C1" s="111"/>
      <c r="D1" s="111"/>
      <c r="E1" s="112">
        <v>1</v>
      </c>
      <c r="F1" s="112"/>
      <c r="G1" s="113">
        <v>2</v>
      </c>
      <c r="H1" s="113"/>
      <c r="I1" s="113">
        <v>3</v>
      </c>
      <c r="J1" s="113"/>
      <c r="K1" s="113">
        <v>4</v>
      </c>
      <c r="L1" s="113"/>
      <c r="M1" s="115" t="s">
        <v>1</v>
      </c>
      <c r="N1" s="115"/>
      <c r="O1" s="115" t="s">
        <v>2</v>
      </c>
      <c r="P1" s="115"/>
      <c r="Q1" s="115" t="s">
        <v>3</v>
      </c>
      <c r="R1" s="115"/>
      <c r="S1" s="115" t="s">
        <v>4</v>
      </c>
      <c r="T1" s="115"/>
    </row>
    <row r="2" spans="1:20" ht="33" customHeight="1">
      <c r="A2" s="1">
        <v>1</v>
      </c>
      <c r="B2" s="67" t="s">
        <v>123</v>
      </c>
      <c r="C2" s="68"/>
      <c r="D2" s="69" t="s">
        <v>124</v>
      </c>
      <c r="E2" s="116"/>
      <c r="F2" s="116"/>
      <c r="G2" s="4">
        <f>T11</f>
        <v>1</v>
      </c>
      <c r="H2" s="5">
        <f>S11</f>
        <v>2</v>
      </c>
      <c r="I2" s="6">
        <f>S9</f>
        <v>2</v>
      </c>
      <c r="J2" s="7">
        <f>T9</f>
        <v>1</v>
      </c>
      <c r="K2" s="6">
        <f>S7</f>
        <v>2</v>
      </c>
      <c r="L2" s="7">
        <f>T7</f>
        <v>1</v>
      </c>
      <c r="M2" s="9">
        <f>IF(ISBLANK(B2),"",SUM(G7,K7,O7,G9,K9,O9,H11,L11,P11))</f>
        <v>20</v>
      </c>
      <c r="N2" s="10">
        <f>IF(ISBLANK(B2),"",SUM(H7,L7,P7,H9,L9,P9,G11,K11,O11))</f>
        <v>12</v>
      </c>
      <c r="O2" s="9">
        <f>IF(ISBLANK(B2),"",SUM(G2,I2,K2))</f>
        <v>5</v>
      </c>
      <c r="P2" s="10">
        <f>IF(ISBLANK(B2),"",SUM(H2,J2,L2))</f>
        <v>4</v>
      </c>
      <c r="Q2" s="9">
        <f>IF(ISBLANK(B2),"",IF(G2=2,1,0)+IF(I2=2,1,0)+IF(K2=2,1,0))</f>
        <v>2</v>
      </c>
      <c r="R2" s="10">
        <f>IF(ISBLANK(B2),"",IF(H2=2,1,0)+IF(J2=2,1,0)+IF(L2=2,1,0))</f>
        <v>1</v>
      </c>
      <c r="S2" s="117">
        <v>2</v>
      </c>
      <c r="T2" s="117"/>
    </row>
    <row r="3" spans="1:20" ht="33" customHeight="1">
      <c r="A3" s="11">
        <v>2</v>
      </c>
      <c r="B3" s="67" t="s">
        <v>125</v>
      </c>
      <c r="C3" s="70"/>
      <c r="D3" s="71" t="s">
        <v>101</v>
      </c>
      <c r="E3" s="9">
        <f>S11</f>
        <v>2</v>
      </c>
      <c r="F3" s="10">
        <f>T11</f>
        <v>1</v>
      </c>
      <c r="G3" s="116"/>
      <c r="H3" s="116"/>
      <c r="I3" s="13">
        <f>S8</f>
        <v>2</v>
      </c>
      <c r="J3" s="14">
        <f>T8</f>
        <v>0</v>
      </c>
      <c r="K3" s="15">
        <f>T10</f>
        <v>2</v>
      </c>
      <c r="L3" s="16">
        <f>S10</f>
        <v>0</v>
      </c>
      <c r="M3" s="19">
        <f>IF(ISBLANK(B3),"",SUM(G8,K8,O8,H10,L10,P10,G11,K11,O11))</f>
        <v>18</v>
      </c>
      <c r="N3" s="20">
        <f>IF(ISBLANK(B3),"",SUM(H8,L8,P8,G10,K10,O10,H11,L11,P11))</f>
        <v>9</v>
      </c>
      <c r="O3" s="19">
        <f>IF(ISBLANK(B3),"",SUM(E3,I3,K3))</f>
        <v>6</v>
      </c>
      <c r="P3" s="20">
        <f>IF(ISBLANK(B3),"",SUM(F3,J3,L3))</f>
        <v>1</v>
      </c>
      <c r="Q3" s="19">
        <f>IF(ISBLANK(B3),"",IF(E3=2,1,0)+IF(I3=2,1,0)+IF(K3=2,1,0))</f>
        <v>3</v>
      </c>
      <c r="R3" s="20">
        <f>IF(ISBLANK(B3),"",IF(F3=2,1,0)+IF(J3=2,1,0)+IF(L3=2,1,0))</f>
        <v>0</v>
      </c>
      <c r="S3" s="118">
        <v>1</v>
      </c>
      <c r="T3" s="118"/>
    </row>
    <row r="4" spans="1:20" ht="33" customHeight="1">
      <c r="A4" s="11">
        <v>3</v>
      </c>
      <c r="B4" s="67" t="s">
        <v>126</v>
      </c>
      <c r="C4" s="70"/>
      <c r="D4" s="71" t="s">
        <v>103</v>
      </c>
      <c r="E4" s="19">
        <f>T9</f>
        <v>1</v>
      </c>
      <c r="F4" s="21">
        <f>S9</f>
        <v>2</v>
      </c>
      <c r="G4" s="22">
        <f>T8</f>
        <v>0</v>
      </c>
      <c r="H4" s="23">
        <f>S8</f>
        <v>2</v>
      </c>
      <c r="I4" s="116"/>
      <c r="J4" s="116"/>
      <c r="K4" s="13">
        <f>S12</f>
        <v>1</v>
      </c>
      <c r="L4" s="14">
        <f>T12</f>
        <v>2</v>
      </c>
      <c r="M4" s="19">
        <f>IF(ISBLANK(B4),"",SUM(H8,L8,P8,H9,L9,P9,G12,K12,O12))</f>
        <v>8</v>
      </c>
      <c r="N4" s="20">
        <f>IF(ISBLANK(B4),"",SUM(G8,K8,O8,G9,K9,O9,H12,L12,P12))</f>
        <v>20</v>
      </c>
      <c r="O4" s="19">
        <f>IF(ISBLANK(B4),"",SUM(G4,E4,K4))</f>
        <v>2</v>
      </c>
      <c r="P4" s="20">
        <f>IF(ISBLANK(B4),"",SUM(H4,F4,L4))</f>
        <v>6</v>
      </c>
      <c r="Q4" s="19">
        <f>IF(ISBLANK(B4),"",IF(G4=2,1,0)+IF(E4=2,1,0)+IF(K4=2,1,0))</f>
        <v>0</v>
      </c>
      <c r="R4" s="20">
        <f>IF(ISBLANK(B4),"",IF(H4=2,1,0)+IF(F4=2,1,0)+IF(L4=2,1,0))</f>
        <v>3</v>
      </c>
      <c r="S4" s="118">
        <v>4</v>
      </c>
      <c r="T4" s="118"/>
    </row>
    <row r="5" spans="1:20" ht="33" customHeight="1">
      <c r="A5" s="11">
        <v>4</v>
      </c>
      <c r="B5" s="67" t="s">
        <v>127</v>
      </c>
      <c r="C5" s="70"/>
      <c r="D5" s="71" t="s">
        <v>128</v>
      </c>
      <c r="E5" s="19">
        <f>T7</f>
        <v>1</v>
      </c>
      <c r="F5" s="21">
        <f>S7</f>
        <v>2</v>
      </c>
      <c r="G5" s="24">
        <f>S10</f>
        <v>0</v>
      </c>
      <c r="H5" s="21">
        <f>T10</f>
        <v>2</v>
      </c>
      <c r="I5" s="25">
        <f>T12</f>
        <v>2</v>
      </c>
      <c r="J5" s="23">
        <f>S12</f>
        <v>1</v>
      </c>
      <c r="K5" s="116"/>
      <c r="L5" s="116"/>
      <c r="M5" s="19">
        <f>IF(ISBLANK(B5),"",SUM(H7,L7,P7,G10,K10,O10,H12,L12,P12))</f>
        <v>11</v>
      </c>
      <c r="N5" s="20">
        <f>IF(ISBLANK(B5),"",SUM(G7,K7,O7,H10,L10,P10,G12,K12,O12))</f>
        <v>16</v>
      </c>
      <c r="O5" s="19">
        <f>IF(ISBLANK(B5),"",SUM(E5,I5,G5))</f>
        <v>3</v>
      </c>
      <c r="P5" s="20">
        <f>IF(ISBLANK(B5),"",SUM(F5,J5,H5))</f>
        <v>5</v>
      </c>
      <c r="Q5" s="19">
        <f>IF(ISBLANK(B5),"",IF(E5=2,1,0)+IF(I5=2,1,0)+IF(G5=2,1,0))</f>
        <v>1</v>
      </c>
      <c r="R5" s="20">
        <f>IF(ISBLANK(B5),"",IF(F5=2,1,0)+IF(J5=2,1,0)+IF(H5=2,1,0))</f>
        <v>2</v>
      </c>
      <c r="S5" s="118">
        <v>3</v>
      </c>
      <c r="T5" s="118"/>
    </row>
    <row r="6" spans="13:18" ht="12.75">
      <c r="M6" s="72"/>
      <c r="N6" s="72"/>
      <c r="O6" s="72"/>
      <c r="P6" s="72"/>
      <c r="Q6" s="72"/>
      <c r="R6" s="72"/>
    </row>
    <row r="7" spans="1:20" ht="12.75">
      <c r="A7" s="36" t="s">
        <v>40</v>
      </c>
      <c r="B7" s="37" t="str">
        <f>IF(ISBLANK(B2),"",B2)</f>
        <v>Peters / Müller</v>
      </c>
      <c r="C7" s="38" t="s">
        <v>22</v>
      </c>
      <c r="D7" s="39" t="str">
        <f>IF(ISBLANK(B5),"",B5)</f>
        <v>Kemnitzer / Dreier</v>
      </c>
      <c r="E7" s="121" t="s">
        <v>23</v>
      </c>
      <c r="F7" s="121"/>
      <c r="G7" s="40">
        <v>3</v>
      </c>
      <c r="H7" s="41">
        <v>0</v>
      </c>
      <c r="I7" s="121" t="s">
        <v>24</v>
      </c>
      <c r="J7" s="121"/>
      <c r="K7" s="40">
        <v>0</v>
      </c>
      <c r="L7" s="39">
        <v>3</v>
      </c>
      <c r="M7" s="121" t="s">
        <v>25</v>
      </c>
      <c r="N7" s="121"/>
      <c r="O7" s="40">
        <v>3</v>
      </c>
      <c r="P7" s="41">
        <v>0</v>
      </c>
      <c r="Q7" s="38" t="s">
        <v>26</v>
      </c>
      <c r="R7" s="39"/>
      <c r="S7" s="42">
        <f aca="true" t="shared" si="0" ref="S7:S12">IF(ISBLANK(G7),"",IF(G7&gt;H7,1,0)+IF(K7&gt;L7,1,0)+IF(O7&gt;P7,1,0))</f>
        <v>2</v>
      </c>
      <c r="T7" s="43">
        <f aca="true" t="shared" si="1" ref="T7:T12">IF(ISBLANK(H7),"",IF(H7&gt;G7,1,0)+IF(L7&gt;K7,1,0)+IF(P7&gt;O7,1,0))</f>
        <v>1</v>
      </c>
    </row>
    <row r="8" spans="1:20" ht="12.75">
      <c r="A8" s="53" t="s">
        <v>41</v>
      </c>
      <c r="B8" s="54" t="str">
        <f>IF(ISBLANK(B3),"",B3)</f>
        <v>Szabo/Serguhn, Sascha</v>
      </c>
      <c r="C8" s="55" t="s">
        <v>22</v>
      </c>
      <c r="D8" s="56" t="str">
        <f>IF(ISBLANK(B4),"",B4)</f>
        <v>Runte/Batta</v>
      </c>
      <c r="E8" s="123" t="s">
        <v>23</v>
      </c>
      <c r="F8" s="123"/>
      <c r="G8" s="57">
        <v>3</v>
      </c>
      <c r="H8" s="58">
        <v>0</v>
      </c>
      <c r="I8" s="123" t="s">
        <v>24</v>
      </c>
      <c r="J8" s="123"/>
      <c r="K8" s="57">
        <v>3</v>
      </c>
      <c r="L8" s="56">
        <v>1</v>
      </c>
      <c r="M8" s="123" t="s">
        <v>25</v>
      </c>
      <c r="N8" s="123"/>
      <c r="O8" s="57"/>
      <c r="P8" s="58"/>
      <c r="Q8" s="59" t="s">
        <v>26</v>
      </c>
      <c r="R8" s="56"/>
      <c r="S8" s="60">
        <f t="shared" si="0"/>
        <v>2</v>
      </c>
      <c r="T8" s="61">
        <f t="shared" si="1"/>
        <v>0</v>
      </c>
    </row>
    <row r="9" spans="1:20" ht="12.75">
      <c r="A9" s="62" t="s">
        <v>63</v>
      </c>
      <c r="B9" s="38" t="str">
        <f>IF(ISBLANK(B2),"",B2)</f>
        <v>Peters / Müller</v>
      </c>
      <c r="C9" s="63" t="s">
        <v>22</v>
      </c>
      <c r="D9" s="39" t="str">
        <f>IF(ISBLANK(B4),"",B4)</f>
        <v>Runte/Batta</v>
      </c>
      <c r="E9" s="121" t="s">
        <v>23</v>
      </c>
      <c r="F9" s="121"/>
      <c r="G9" s="40">
        <v>3</v>
      </c>
      <c r="H9" s="41">
        <v>0</v>
      </c>
      <c r="I9" s="121" t="s">
        <v>24</v>
      </c>
      <c r="J9" s="121"/>
      <c r="K9" s="40">
        <v>2</v>
      </c>
      <c r="L9" s="39">
        <v>3</v>
      </c>
      <c r="M9" s="121" t="s">
        <v>25</v>
      </c>
      <c r="N9" s="121"/>
      <c r="O9" s="40">
        <v>3</v>
      </c>
      <c r="P9" s="41">
        <v>0</v>
      </c>
      <c r="Q9" s="38" t="s">
        <v>26</v>
      </c>
      <c r="R9" s="39"/>
      <c r="S9" s="42">
        <f t="shared" si="0"/>
        <v>2</v>
      </c>
      <c r="T9" s="43">
        <f t="shared" si="1"/>
        <v>1</v>
      </c>
    </row>
    <row r="10" spans="1:20" ht="12.75">
      <c r="A10" s="65" t="s">
        <v>43</v>
      </c>
      <c r="B10" s="59" t="str">
        <f>IF(ISBLANK(B5),"",B5)</f>
        <v>Kemnitzer / Dreier</v>
      </c>
      <c r="C10" s="55" t="s">
        <v>22</v>
      </c>
      <c r="D10" s="56" t="str">
        <f>IF(ISBLANK(B3),"",B3)</f>
        <v>Szabo/Serguhn, Sascha</v>
      </c>
      <c r="E10" s="123" t="s">
        <v>23</v>
      </c>
      <c r="F10" s="123"/>
      <c r="G10" s="57">
        <v>1</v>
      </c>
      <c r="H10" s="58">
        <v>3</v>
      </c>
      <c r="I10" s="123" t="s">
        <v>24</v>
      </c>
      <c r="J10" s="123"/>
      <c r="K10" s="57">
        <v>1</v>
      </c>
      <c r="L10" s="56">
        <v>3</v>
      </c>
      <c r="M10" s="123" t="s">
        <v>25</v>
      </c>
      <c r="N10" s="123"/>
      <c r="O10" s="57"/>
      <c r="P10" s="58"/>
      <c r="Q10" s="59" t="s">
        <v>26</v>
      </c>
      <c r="R10" s="56"/>
      <c r="S10" s="60">
        <f t="shared" si="0"/>
        <v>0</v>
      </c>
      <c r="T10" s="61">
        <f t="shared" si="1"/>
        <v>2</v>
      </c>
    </row>
    <row r="11" spans="1:20" ht="12.75">
      <c r="A11" s="62" t="s">
        <v>64</v>
      </c>
      <c r="B11" s="38" t="str">
        <f>IF(ISBLANK(B3),"",B3)</f>
        <v>Szabo/Serguhn, Sascha</v>
      </c>
      <c r="C11" s="63" t="s">
        <v>22</v>
      </c>
      <c r="D11" s="39" t="str">
        <f>IF(ISBLANK(B2),"",B2)</f>
        <v>Peters / Müller</v>
      </c>
      <c r="E11" s="121" t="s">
        <v>23</v>
      </c>
      <c r="F11" s="121"/>
      <c r="G11" s="40">
        <v>3</v>
      </c>
      <c r="H11" s="41">
        <v>2</v>
      </c>
      <c r="I11" s="121" t="s">
        <v>24</v>
      </c>
      <c r="J11" s="121"/>
      <c r="K11" s="40">
        <v>0</v>
      </c>
      <c r="L11" s="39">
        <v>3</v>
      </c>
      <c r="M11" s="121" t="s">
        <v>25</v>
      </c>
      <c r="N11" s="121"/>
      <c r="O11" s="40">
        <v>3</v>
      </c>
      <c r="P11" s="41">
        <v>1</v>
      </c>
      <c r="Q11" s="38" t="s">
        <v>26</v>
      </c>
      <c r="R11" s="39"/>
      <c r="S11" s="42">
        <f t="shared" si="0"/>
        <v>2</v>
      </c>
      <c r="T11" s="43">
        <f t="shared" si="1"/>
        <v>1</v>
      </c>
    </row>
    <row r="12" spans="1:20" ht="12.75">
      <c r="A12" s="65" t="s">
        <v>49</v>
      </c>
      <c r="B12" s="59" t="str">
        <f>IF(ISBLANK(B4),"",B4)</f>
        <v>Runte/Batta</v>
      </c>
      <c r="C12" s="55" t="s">
        <v>22</v>
      </c>
      <c r="D12" s="56" t="str">
        <f>IF(ISBLANK(B5),"",B5)</f>
        <v>Kemnitzer / Dreier</v>
      </c>
      <c r="E12" s="123" t="s">
        <v>23</v>
      </c>
      <c r="F12" s="123"/>
      <c r="G12" s="57">
        <v>3</v>
      </c>
      <c r="H12" s="58">
        <v>0</v>
      </c>
      <c r="I12" s="123" t="s">
        <v>24</v>
      </c>
      <c r="J12" s="123"/>
      <c r="K12" s="57">
        <v>0</v>
      </c>
      <c r="L12" s="56">
        <v>3</v>
      </c>
      <c r="M12" s="123" t="s">
        <v>25</v>
      </c>
      <c r="N12" s="123"/>
      <c r="O12" s="57">
        <v>1</v>
      </c>
      <c r="P12" s="58">
        <v>3</v>
      </c>
      <c r="Q12" s="59" t="s">
        <v>26</v>
      </c>
      <c r="R12" s="56"/>
      <c r="S12" s="60">
        <f t="shared" si="0"/>
        <v>1</v>
      </c>
      <c r="T12" s="61">
        <f t="shared" si="1"/>
        <v>2</v>
      </c>
    </row>
    <row r="13" ht="12.75">
      <c r="A13" s="66"/>
    </row>
    <row r="14" ht="12.75">
      <c r="A14" s="66"/>
    </row>
    <row r="15" ht="12.75">
      <c r="A15" s="66"/>
    </row>
    <row r="16" ht="12.75">
      <c r="A16" s="66"/>
    </row>
    <row r="17" ht="12.75">
      <c r="A17" s="66"/>
    </row>
    <row r="20" ht="12.75">
      <c r="A20" s="66"/>
    </row>
    <row r="21" ht="12.75">
      <c r="A21" s="66"/>
    </row>
    <row r="22" ht="12.75">
      <c r="A22" s="66"/>
    </row>
    <row r="23" ht="12.75">
      <c r="A23" s="66"/>
    </row>
    <row r="24" spans="1:2" ht="12.75">
      <c r="A24" s="66"/>
      <c r="B24" s="109"/>
    </row>
    <row r="25" ht="12.75">
      <c r="A25" s="66"/>
    </row>
    <row r="28" ht="12.75">
      <c r="A28" s="66"/>
    </row>
    <row r="29" ht="12.75">
      <c r="A29" s="66"/>
    </row>
    <row r="30" ht="12.75">
      <c r="A30" s="66"/>
    </row>
    <row r="31" ht="12.75">
      <c r="A31" s="66"/>
    </row>
    <row r="32" ht="12.75">
      <c r="A32" s="66"/>
    </row>
    <row r="33" ht="12.75">
      <c r="A33" s="66"/>
    </row>
    <row r="34" ht="12.75">
      <c r="A34" s="66"/>
    </row>
    <row r="35" ht="12.75">
      <c r="A35" s="66"/>
    </row>
    <row r="36" ht="12.75">
      <c r="A36" s="66"/>
    </row>
  </sheetData>
  <mergeCells count="35">
    <mergeCell ref="E11:F11"/>
    <mergeCell ref="I11:J11"/>
    <mergeCell ref="M11:N11"/>
    <mergeCell ref="E12:F12"/>
    <mergeCell ref="I12:J12"/>
    <mergeCell ref="M12:N12"/>
    <mergeCell ref="E9:F9"/>
    <mergeCell ref="I9:J9"/>
    <mergeCell ref="M9:N9"/>
    <mergeCell ref="E10:F10"/>
    <mergeCell ref="I10:J10"/>
    <mergeCell ref="M10:N10"/>
    <mergeCell ref="E7:F7"/>
    <mergeCell ref="I7:J7"/>
    <mergeCell ref="M7:N7"/>
    <mergeCell ref="E8:F8"/>
    <mergeCell ref="I8:J8"/>
    <mergeCell ref="M8:N8"/>
    <mergeCell ref="I4:J4"/>
    <mergeCell ref="S4:T4"/>
    <mergeCell ref="K5:L5"/>
    <mergeCell ref="S5:T5"/>
    <mergeCell ref="S1:T1"/>
    <mergeCell ref="E2:F2"/>
    <mergeCell ref="S2:T2"/>
    <mergeCell ref="G3:H3"/>
    <mergeCell ref="S3:T3"/>
    <mergeCell ref="K1:L1"/>
    <mergeCell ref="M1:N1"/>
    <mergeCell ref="O1:P1"/>
    <mergeCell ref="Q1:R1"/>
    <mergeCell ref="A1:D1"/>
    <mergeCell ref="E1:F1"/>
    <mergeCell ref="G1:H1"/>
    <mergeCell ref="I1:J1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